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25" windowWidth="23115" windowHeight="14085" tabRatio="560" activeTab="0"/>
  </bookViews>
  <sheets>
    <sheet name="Calc2" sheetId="1" r:id="rId1"/>
    <sheet name="Land2" sheetId="2" r:id="rId2"/>
    <sheet name="Sample-1" sheetId="3" r:id="rId3"/>
  </sheets>
  <definedNames>
    <definedName name="Dam1" localSheetId="0">'Calc2'!$K$8</definedName>
    <definedName name="Dam1" localSheetId="2">'Sample-1'!$K$8</definedName>
    <definedName name="Dam1">#REF!</definedName>
    <definedName name="Dam10" localSheetId="0">'Calc2'!$T$8</definedName>
    <definedName name="Dam10" localSheetId="2">'Sample-1'!$T$8</definedName>
    <definedName name="Dam10">#REF!</definedName>
    <definedName name="Dam11" localSheetId="0">'Calc2'!$U$8</definedName>
    <definedName name="Dam11" localSheetId="2">'Sample-1'!$U$8</definedName>
    <definedName name="Dam11">#REF!</definedName>
    <definedName name="Dam12" localSheetId="0">'Calc2'!$V$8</definedName>
    <definedName name="Dam12" localSheetId="2">'Sample-1'!$V$8</definedName>
    <definedName name="Dam12">#REF!</definedName>
    <definedName name="Dam13" localSheetId="0">'Calc2'!$W$8</definedName>
    <definedName name="Dam13" localSheetId="2">'Sample-1'!$W$8</definedName>
    <definedName name="Dam13">#REF!</definedName>
    <definedName name="Dam14" localSheetId="0">'Calc2'!$X$8</definedName>
    <definedName name="Dam14" localSheetId="2">'Sample-1'!$X$8</definedName>
    <definedName name="Dam14">#REF!</definedName>
    <definedName name="Dam15" localSheetId="0">'Calc2'!$Y$8</definedName>
    <definedName name="Dam15" localSheetId="2">'Sample-1'!$Y$8</definedName>
    <definedName name="Dam15">#REF!</definedName>
    <definedName name="Dam16" localSheetId="0">'Calc2'!$Z$8</definedName>
    <definedName name="Dam16" localSheetId="2">'Sample-1'!$Z$8</definedName>
    <definedName name="Dam16">#REF!</definedName>
    <definedName name="Dam17" localSheetId="0">'Calc2'!$AA$8</definedName>
    <definedName name="Dam17" localSheetId="2">'Sample-1'!$AA$8</definedName>
    <definedName name="Dam17">#REF!</definedName>
    <definedName name="Dam18" localSheetId="0">'Calc2'!$AB$8</definedName>
    <definedName name="Dam18" localSheetId="2">'Sample-1'!$AB$8</definedName>
    <definedName name="Dam18">#REF!</definedName>
    <definedName name="Dam19" localSheetId="0">'Calc2'!$AC$8</definedName>
    <definedName name="Dam19" localSheetId="2">'Sample-1'!$AC$8</definedName>
    <definedName name="Dam19">#REF!</definedName>
    <definedName name="Dam2" localSheetId="0">'Calc2'!$L$8</definedName>
    <definedName name="Dam2" localSheetId="2">'Sample-1'!$L$8</definedName>
    <definedName name="Dam2">#REF!</definedName>
    <definedName name="Dam20" localSheetId="0">'Calc2'!$AD$8</definedName>
    <definedName name="Dam20" localSheetId="2">'Sample-1'!$AD$8</definedName>
    <definedName name="Dam20">#REF!</definedName>
    <definedName name="Dam21" localSheetId="0">'Calc2'!$AE$8</definedName>
    <definedName name="Dam21" localSheetId="2">'Sample-1'!$AE$8</definedName>
    <definedName name="Dam21">#REF!</definedName>
    <definedName name="Dam22" localSheetId="0">'Calc2'!$AF$8</definedName>
    <definedName name="Dam22" localSheetId="2">'Sample-1'!$AF$8</definedName>
    <definedName name="Dam22">#REF!</definedName>
    <definedName name="Dam23" localSheetId="0">'Calc2'!$AG$8</definedName>
    <definedName name="Dam23" localSheetId="2">'Sample-1'!$AG$8</definedName>
    <definedName name="Dam23">#REF!</definedName>
    <definedName name="Dam3" localSheetId="0">'Calc2'!$M$8</definedName>
    <definedName name="Dam3" localSheetId="2">'Sample-1'!$M$8</definedName>
    <definedName name="Dam3">#REF!</definedName>
    <definedName name="Dam4" localSheetId="0">'Calc2'!$N$8</definedName>
    <definedName name="Dam4" localSheetId="2">'Sample-1'!$N$8</definedName>
    <definedName name="Dam4">#REF!</definedName>
    <definedName name="Dam5" localSheetId="0">'Calc2'!$O$8</definedName>
    <definedName name="Dam5" localSheetId="2">'Sample-1'!$O$8</definedName>
    <definedName name="Dam5">#REF!</definedName>
    <definedName name="Dam6" localSheetId="0">'Calc2'!$P$8</definedName>
    <definedName name="Dam6" localSheetId="2">'Sample-1'!$P$8</definedName>
    <definedName name="Dam6">#REF!</definedName>
    <definedName name="Dam7" localSheetId="0">'Calc2'!$Q$8</definedName>
    <definedName name="Dam7" localSheetId="2">'Sample-1'!$Q$8</definedName>
    <definedName name="Dam7">#REF!</definedName>
    <definedName name="Dam8" localSheetId="0">'Calc2'!$R$8</definedName>
    <definedName name="Dam8" localSheetId="2">'Sample-1'!$R$8</definedName>
    <definedName name="Dam8">#REF!</definedName>
    <definedName name="Dam9" localSheetId="0">'Calc2'!$S$8</definedName>
    <definedName name="Dam9" localSheetId="2">'Sample-1'!$S$8</definedName>
    <definedName name="Dam9">#REF!</definedName>
    <definedName name="Gold1" localSheetId="0">'Calc2'!$K$7</definedName>
    <definedName name="Gold1" localSheetId="2">'Sample-1'!$K$7</definedName>
    <definedName name="Gold1">#REF!</definedName>
    <definedName name="Gold10" localSheetId="0">'Calc2'!$T$7</definedName>
    <definedName name="Gold10" localSheetId="2">'Sample-1'!$T$7</definedName>
    <definedName name="Gold10">#REF!</definedName>
    <definedName name="Gold11" localSheetId="0">'Calc2'!$U$7</definedName>
    <definedName name="Gold11" localSheetId="2">'Sample-1'!$U$7</definedName>
    <definedName name="Gold11">#REF!</definedName>
    <definedName name="Gold12" localSheetId="0">'Calc2'!$V$7</definedName>
    <definedName name="Gold12" localSheetId="2">'Sample-1'!$V$7</definedName>
    <definedName name="Gold12">#REF!</definedName>
    <definedName name="Gold13" localSheetId="0">'Calc2'!$W$7</definedName>
    <definedName name="Gold13" localSheetId="2">'Sample-1'!$W$7</definedName>
    <definedName name="Gold13">#REF!</definedName>
    <definedName name="Gold14" localSheetId="0">'Calc2'!$X$7</definedName>
    <definedName name="Gold14" localSheetId="2">'Sample-1'!$X$7</definedName>
    <definedName name="Gold14">#REF!</definedName>
    <definedName name="Gold15" localSheetId="0">'Calc2'!$Y$7</definedName>
    <definedName name="Gold15" localSheetId="2">'Sample-1'!$Y$7</definedName>
    <definedName name="Gold15">#REF!</definedName>
    <definedName name="Gold16" localSheetId="0">'Calc2'!$Z$7</definedName>
    <definedName name="Gold16" localSheetId="2">'Sample-1'!$Z$7</definedName>
    <definedName name="Gold16">#REF!</definedName>
    <definedName name="Gold17" localSheetId="0">'Calc2'!$AA$7</definedName>
    <definedName name="Gold17" localSheetId="2">'Sample-1'!$AA$7</definedName>
    <definedName name="Gold17">#REF!</definedName>
    <definedName name="Gold18" localSheetId="0">'Calc2'!$AB$7</definedName>
    <definedName name="Gold18" localSheetId="2">'Sample-1'!$AB$7</definedName>
    <definedName name="Gold18">#REF!</definedName>
    <definedName name="Gold19" localSheetId="0">'Calc2'!$AC$7</definedName>
    <definedName name="Gold19" localSheetId="2">'Sample-1'!$AC$7</definedName>
    <definedName name="Gold19">#REF!</definedName>
    <definedName name="Gold2" localSheetId="0">'Calc2'!$L$7</definedName>
    <definedName name="Gold2" localSheetId="2">'Sample-1'!$L$7</definedName>
    <definedName name="Gold2">#REF!</definedName>
    <definedName name="Gold20" localSheetId="0">'Calc2'!$AD$7</definedName>
    <definedName name="Gold20" localSheetId="2">'Sample-1'!$AD$7</definedName>
    <definedName name="Gold20">#REF!</definedName>
    <definedName name="Gold21" localSheetId="0">'Calc2'!$AE$7</definedName>
    <definedName name="Gold21" localSheetId="2">'Sample-1'!$AE$7</definedName>
    <definedName name="Gold21">#REF!</definedName>
    <definedName name="Gold22" localSheetId="0">'Calc2'!$AF$7</definedName>
    <definedName name="Gold22" localSheetId="2">'Sample-1'!$AF$7</definedName>
    <definedName name="Gold22">#REF!</definedName>
    <definedName name="Gold23" localSheetId="0">'Calc2'!$AG$7</definedName>
    <definedName name="Gold23" localSheetId="2">'Sample-1'!$AG$7</definedName>
    <definedName name="Gold23">#REF!</definedName>
    <definedName name="Gold3" localSheetId="0">'Calc2'!$M$7</definedName>
    <definedName name="Gold3" localSheetId="2">'Sample-1'!$M$7</definedName>
    <definedName name="Gold3">#REF!</definedName>
    <definedName name="Gold4" localSheetId="0">'Calc2'!$N$7</definedName>
    <definedName name="Gold4" localSheetId="2">'Sample-1'!$N$7</definedName>
    <definedName name="Gold4">#REF!</definedName>
    <definedName name="Gold5" localSheetId="0">'Calc2'!$O$7</definedName>
    <definedName name="Gold5" localSheetId="2">'Sample-1'!$O$7</definedName>
    <definedName name="Gold5">#REF!</definedName>
    <definedName name="Gold6" localSheetId="0">'Calc2'!$P$7</definedName>
    <definedName name="Gold6" localSheetId="2">'Sample-1'!$P$7</definedName>
    <definedName name="Gold6">#REF!</definedName>
    <definedName name="Gold7" localSheetId="0">'Calc2'!$Q$7</definedName>
    <definedName name="Gold7" localSheetId="2">'Sample-1'!$Q$7</definedName>
    <definedName name="Gold7">#REF!</definedName>
    <definedName name="Gold8" localSheetId="0">'Calc2'!$R$7</definedName>
    <definedName name="Gold8" localSheetId="2">'Sample-1'!$R$7</definedName>
    <definedName name="Gold8">#REF!</definedName>
    <definedName name="Gold9" localSheetId="0">'Calc2'!$S$7</definedName>
    <definedName name="Gold9" localSheetId="2">'Sample-1'!$S$7</definedName>
    <definedName name="Gold9">#REF!</definedName>
  </definedNames>
  <calcPr fullCalcOnLoad="1"/>
</workbook>
</file>

<file path=xl/sharedStrings.xml><?xml version="1.0" encoding="utf-8"?>
<sst xmlns="http://schemas.openxmlformats.org/spreadsheetml/2006/main" count="254" uniqueCount="148">
  <si>
    <t>Level</t>
  </si>
  <si>
    <t>Level</t>
  </si>
  <si>
    <t>HP</t>
  </si>
  <si>
    <t>矢1</t>
  </si>
  <si>
    <t>矢2</t>
  </si>
  <si>
    <t>矢3</t>
  </si>
  <si>
    <t>砲1</t>
  </si>
  <si>
    <t>砲2</t>
  </si>
  <si>
    <t>砲3</t>
  </si>
  <si>
    <t>火1</t>
  </si>
  <si>
    <t>水2</t>
  </si>
  <si>
    <t>水3</t>
  </si>
  <si>
    <t>水4</t>
  </si>
  <si>
    <t>土1</t>
  </si>
  <si>
    <t>土2</t>
  </si>
  <si>
    <t>土3</t>
  </si>
  <si>
    <t>土4</t>
  </si>
  <si>
    <t>火2</t>
  </si>
  <si>
    <t>火3</t>
  </si>
  <si>
    <t>火4</t>
  </si>
  <si>
    <t>ダメージ計</t>
  </si>
  <si>
    <t>Gold計</t>
  </si>
  <si>
    <t>Gold</t>
  </si>
  <si>
    <t>イベント</t>
  </si>
  <si>
    <t>FAST</t>
  </si>
  <si>
    <t>WOOD</t>
  </si>
  <si>
    <t>AIR</t>
  </si>
  <si>
    <t>BOSS</t>
  </si>
  <si>
    <t>UpGrade</t>
  </si>
  <si>
    <t>Rate</t>
  </si>
  <si>
    <t>Sell</t>
  </si>
  <si>
    <t>Range</t>
  </si>
  <si>
    <t>ダメージ</t>
  </si>
  <si>
    <t>Gold per Damage</t>
  </si>
  <si>
    <t>Score</t>
  </si>
  <si>
    <t>Target</t>
  </si>
  <si>
    <t>Land/Air</t>
  </si>
  <si>
    <t>Creep登場数</t>
  </si>
  <si>
    <t>Land</t>
  </si>
  <si>
    <t>Air</t>
  </si>
  <si>
    <t>Slow</t>
  </si>
  <si>
    <t>Fast</t>
  </si>
  <si>
    <t>VeryFast</t>
  </si>
  <si>
    <t>VerySlow</t>
  </si>
  <si>
    <t>Creeps Name</t>
  </si>
  <si>
    <t>Land/Air</t>
  </si>
  <si>
    <t>Damage per HP</t>
  </si>
  <si>
    <t>Air1</t>
  </si>
  <si>
    <t>Air2</t>
  </si>
  <si>
    <t>Air3</t>
  </si>
  <si>
    <t>水1</t>
  </si>
  <si>
    <t>ロケット1</t>
  </si>
  <si>
    <t>ロケット2</t>
  </si>
  <si>
    <t>1ダメージコスト</t>
  </si>
  <si>
    <t>Sheep</t>
  </si>
  <si>
    <t>Rabid Dogs</t>
  </si>
  <si>
    <t>Small Boys</t>
  </si>
  <si>
    <t>Peasants</t>
  </si>
  <si>
    <t>Firework Throwers</t>
  </si>
  <si>
    <t>Drug Runners</t>
  </si>
  <si>
    <t>Greedy Pigs</t>
  </si>
  <si>
    <t>FlyingMachines</t>
  </si>
  <si>
    <t>Stags</t>
  </si>
  <si>
    <t>Trolls</t>
  </si>
  <si>
    <t>IMMUNE</t>
  </si>
  <si>
    <t>Angry Clitters</t>
  </si>
  <si>
    <t>Water Elementals</t>
  </si>
  <si>
    <t>Lizards</t>
  </si>
  <si>
    <t>Battle Golems</t>
  </si>
  <si>
    <t>Happy Rogue</t>
  </si>
  <si>
    <t>Albatross</t>
  </si>
  <si>
    <t>FatPigs</t>
  </si>
  <si>
    <t>Goblins Again</t>
  </si>
  <si>
    <t>IMMUNE,WOOD</t>
  </si>
  <si>
    <t>Goblins Again!?</t>
  </si>
  <si>
    <t>DarkMinions</t>
  </si>
  <si>
    <t>Cannons</t>
  </si>
  <si>
    <t>Cryptic Fiends</t>
  </si>
  <si>
    <t>Sludge Monstrosity</t>
  </si>
  <si>
    <t>Ghouls</t>
  </si>
  <si>
    <t>Goblins</t>
  </si>
  <si>
    <t>Trolls Riding Drug Runners</t>
  </si>
  <si>
    <t>FAST,IMMUNE</t>
  </si>
  <si>
    <t>Damn Hard</t>
  </si>
  <si>
    <t>OMG</t>
  </si>
  <si>
    <t>gg</t>
  </si>
  <si>
    <t>HOW ARE YOU STILL ALIVE?!</t>
  </si>
  <si>
    <t>THE LAST LEVEL</t>
  </si>
  <si>
    <t>U B PRO</t>
  </si>
  <si>
    <t>1HPあたりのダメージ数</t>
  </si>
  <si>
    <t>Air1</t>
  </si>
  <si>
    <t>Air2</t>
  </si>
  <si>
    <t>Air3</t>
  </si>
  <si>
    <t>水1</t>
  </si>
  <si>
    <t>ロケット1</t>
  </si>
  <si>
    <t>ロケット2</t>
  </si>
  <si>
    <t>1ダメージコスト</t>
  </si>
  <si>
    <t>Sheep</t>
  </si>
  <si>
    <t>Rabid Dogs</t>
  </si>
  <si>
    <t>Small Boys</t>
  </si>
  <si>
    <t>Peasants</t>
  </si>
  <si>
    <t>Firework Throwers</t>
  </si>
  <si>
    <t>Drug Runners</t>
  </si>
  <si>
    <t>Greedy Pigs</t>
  </si>
  <si>
    <t>FlyingMachines</t>
  </si>
  <si>
    <t>Stags</t>
  </si>
  <si>
    <t>Trolls</t>
  </si>
  <si>
    <t>IMMUNE</t>
  </si>
  <si>
    <t>Angry Clitters</t>
  </si>
  <si>
    <t>Water Elementals</t>
  </si>
  <si>
    <t>Lizards</t>
  </si>
  <si>
    <t>Battle Golems</t>
  </si>
  <si>
    <t>Happy Rogue</t>
  </si>
  <si>
    <t>Albatross</t>
  </si>
  <si>
    <t>FatPigs</t>
  </si>
  <si>
    <t>Goblins Again</t>
  </si>
  <si>
    <t>IMMUNE,WOOD</t>
  </si>
  <si>
    <t>Goblins Again!?</t>
  </si>
  <si>
    <t>DarkMinions</t>
  </si>
  <si>
    <t>Cannons</t>
  </si>
  <si>
    <t>Cryptic Fiends</t>
  </si>
  <si>
    <t>Sludge Monstrosity</t>
  </si>
  <si>
    <t>Ghouls</t>
  </si>
  <si>
    <t>Goblins</t>
  </si>
  <si>
    <t>Trolls Riding Drug Runners</t>
  </si>
  <si>
    <t>FAST,IMMUNE</t>
  </si>
  <si>
    <t>Damn Hard</t>
  </si>
  <si>
    <t>OMG</t>
  </si>
  <si>
    <t>gg</t>
  </si>
  <si>
    <t>HOW ARE YOU STILL ALIVE?!</t>
  </si>
  <si>
    <t>THE LAST LEVEL</t>
  </si>
  <si>
    <t>U B PRO</t>
  </si>
  <si>
    <t>Flash Element TD LOG SHEET</t>
  </si>
  <si>
    <t>LEAK(逃)</t>
  </si>
  <si>
    <t>Comment</t>
  </si>
  <si>
    <t>Blog: http://elementtd.blog90.fc2.com/</t>
  </si>
  <si>
    <t>Auther: flashelementtd@gmail.com</t>
  </si>
  <si>
    <t>GAME URL: http://novelconcepts.co.uk/FlashElementTD/</t>
  </si>
  <si>
    <t>Gold</t>
  </si>
  <si>
    <t>Score</t>
  </si>
  <si>
    <t>イベント</t>
  </si>
  <si>
    <t>Comment</t>
  </si>
  <si>
    <t>入力の参考用。とりあえず全部使ってみました的な状況。</t>
  </si>
  <si>
    <t>このワークシートはゲームの記録、分析用です。各々手入力で記入してください。1600x1200の解像度で倍率80%だと一度に表示できるはずです（汗　印刷して使うなりワークシートを複製して使うなりして下さい。</t>
  </si>
  <si>
    <t>Web: http://flashelementtd.nobody.jp/</t>
  </si>
  <si>
    <t>Web: http://flashelementtd.nobody.jp/</t>
  </si>
  <si>
    <t>Rev: V2007-1-28</t>
  </si>
  <si>
    <t>Rev: V2007-1-28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</si>
</sst>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ck"/>
      <top style="thick"/>
      <bottom style="thick"/>
    </border>
    <border diagonalDown="1">
      <left style="thick"/>
      <right>
        <color indexed="63"/>
      </right>
      <top style="thick"/>
      <bottom>
        <color indexed="63"/>
      </bottom>
      <diagonal style="medium"/>
    </border>
    <border diagonalDown="1">
      <left>
        <color indexed="63"/>
      </left>
      <right>
        <color indexed="63"/>
      </right>
      <top style="thick"/>
      <bottom>
        <color indexed="63"/>
      </bottom>
      <diagonal style="medium"/>
    </border>
    <border diagonalDown="1">
      <left>
        <color indexed="63"/>
      </left>
      <right style="thick"/>
      <top style="thick"/>
      <bottom>
        <color indexed="63"/>
      </bottom>
      <diagonal style="medium"/>
    </border>
    <border diagonalDown="1">
      <left style="thick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thick"/>
      <top>
        <color indexed="63"/>
      </top>
      <bottom>
        <color indexed="63"/>
      </bottom>
      <diagonal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ck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thick"/>
      <top>
        <color indexed="63"/>
      </top>
      <bottom style="medium"/>
      <diagonal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10" borderId="1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0" xfId="0" applyFill="1" applyBorder="1" applyAlignment="1">
      <alignment/>
    </xf>
    <xf numFmtId="0" fontId="0" fillId="8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7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0" borderId="13" xfId="0" applyBorder="1" applyAlignment="1">
      <alignment/>
    </xf>
    <xf numFmtId="0" fontId="0" fillId="8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6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7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5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/>
    </xf>
    <xf numFmtId="0" fontId="0" fillId="7" borderId="21" xfId="0" applyFill="1" applyBorder="1" applyAlignment="1">
      <alignment/>
    </xf>
    <xf numFmtId="0" fontId="0" fillId="8" borderId="21" xfId="0" applyFill="1" applyBorder="1" applyAlignment="1">
      <alignment/>
    </xf>
    <xf numFmtId="0" fontId="0" fillId="3" borderId="25" xfId="0" applyFill="1" applyBorder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12" borderId="28" xfId="0" applyFill="1" applyBorder="1" applyAlignment="1">
      <alignment vertical="top" wrapText="1"/>
    </xf>
    <xf numFmtId="0" fontId="0" fillId="12" borderId="29" xfId="0" applyFill="1" applyBorder="1" applyAlignment="1">
      <alignment vertical="top" wrapText="1"/>
    </xf>
    <xf numFmtId="0" fontId="0" fillId="12" borderId="30" xfId="0" applyFill="1" applyBorder="1" applyAlignment="1">
      <alignment vertical="top" wrapText="1"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13" borderId="31" xfId="0" applyFill="1" applyBorder="1" applyAlignment="1">
      <alignment/>
    </xf>
    <xf numFmtId="0" fontId="0" fillId="13" borderId="32" xfId="0" applyFill="1" applyBorder="1" applyAlignment="1">
      <alignment/>
    </xf>
    <xf numFmtId="0" fontId="0" fillId="0" borderId="33" xfId="0" applyFont="1" applyBorder="1" applyAlignment="1">
      <alignment/>
    </xf>
    <xf numFmtId="0" fontId="0" fillId="13" borderId="33" xfId="0" applyFill="1" applyBorder="1" applyAlignment="1">
      <alignment/>
    </xf>
    <xf numFmtId="0" fontId="0" fillId="1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4" borderId="33" xfId="0" applyFill="1" applyBorder="1" applyAlignment="1">
      <alignment/>
    </xf>
    <xf numFmtId="0" fontId="0" fillId="14" borderId="0" xfId="0" applyFill="1" applyBorder="1" applyAlignment="1">
      <alignment/>
    </xf>
    <xf numFmtId="0" fontId="0" fillId="15" borderId="34" xfId="0" applyFill="1" applyBorder="1" applyAlignment="1">
      <alignment/>
    </xf>
    <xf numFmtId="0" fontId="0" fillId="15" borderId="35" xfId="0" applyFont="1" applyFill="1" applyBorder="1" applyAlignment="1">
      <alignment/>
    </xf>
    <xf numFmtId="0" fontId="0" fillId="13" borderId="34" xfId="0" applyFill="1" applyBorder="1" applyAlignment="1">
      <alignment/>
    </xf>
    <xf numFmtId="0" fontId="0" fillId="13" borderId="35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33" xfId="0" applyFill="1" applyBorder="1" applyAlignment="1">
      <alignment/>
    </xf>
    <xf numFmtId="0" fontId="0" fillId="17" borderId="0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13" borderId="36" xfId="0" applyFill="1" applyBorder="1" applyAlignment="1">
      <alignment/>
    </xf>
    <xf numFmtId="0" fontId="0" fillId="13" borderId="37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zoomScale="80" zoomScaleNormal="80" workbookViewId="0" topLeftCell="A8">
      <selection activeCell="N28" sqref="N28"/>
    </sheetView>
  </sheetViews>
  <sheetFormatPr defaultColWidth="9.00390625" defaultRowHeight="13.5"/>
  <cols>
    <col min="1" max="1" width="2.625" style="0" customWidth="1"/>
    <col min="2" max="2" width="27.50390625" style="0" bestFit="1" customWidth="1"/>
    <col min="3" max="3" width="6.50390625" style="0" bestFit="1" customWidth="1"/>
    <col min="4" max="4" width="5.00390625" style="0" bestFit="1" customWidth="1"/>
    <col min="5" max="5" width="6.50390625" style="0" customWidth="1"/>
    <col min="6" max="6" width="5.125" style="0" customWidth="1"/>
    <col min="7" max="7" width="5.50390625" style="0" bestFit="1" customWidth="1"/>
    <col min="8" max="8" width="6.375" style="0" bestFit="1" customWidth="1"/>
    <col min="9" max="9" width="14.375" style="0" bestFit="1" customWidth="1"/>
    <col min="10" max="10" width="3.75390625" style="0" customWidth="1"/>
    <col min="11" max="13" width="4.625" style="0" bestFit="1" customWidth="1"/>
    <col min="14" max="15" width="4.375" style="0" bestFit="1" customWidth="1"/>
    <col min="16" max="16" width="4.50390625" style="0" bestFit="1" customWidth="1"/>
    <col min="17" max="19" width="4.625" style="0" bestFit="1" customWidth="1"/>
    <col min="20" max="21" width="4.375" style="0" bestFit="1" customWidth="1"/>
    <col min="22" max="23" width="4.50390625" style="0" bestFit="1" customWidth="1"/>
    <col min="24" max="26" width="4.625" style="0" bestFit="1" customWidth="1"/>
    <col min="27" max="27" width="5.50390625" style="0" bestFit="1" customWidth="1"/>
    <col min="28" max="31" width="4.625" style="0" bestFit="1" customWidth="1"/>
    <col min="32" max="33" width="8.50390625" style="0" bestFit="1" customWidth="1"/>
    <col min="35" max="35" width="7.625" style="0" customWidth="1"/>
    <col min="36" max="36" width="9.125" style="0" customWidth="1"/>
    <col min="37" max="37" width="8.00390625" style="0" customWidth="1"/>
  </cols>
  <sheetData>
    <row r="1" ht="14.25" thickBot="1">
      <c r="B1" t="s">
        <v>136</v>
      </c>
    </row>
    <row r="2" spans="2:34" ht="14.25" thickTop="1">
      <c r="B2" t="s">
        <v>135</v>
      </c>
      <c r="K2" s="17" t="s">
        <v>45</v>
      </c>
      <c r="L2" s="18"/>
      <c r="M2" s="22"/>
      <c r="N2" s="18" t="s">
        <v>38</v>
      </c>
      <c r="O2" s="18"/>
      <c r="P2" s="22"/>
      <c r="Q2" s="18" t="s">
        <v>39</v>
      </c>
      <c r="R2" s="18"/>
      <c r="S2" s="22"/>
      <c r="T2" s="18" t="s">
        <v>36</v>
      </c>
      <c r="U2" s="18"/>
      <c r="V2" s="18"/>
      <c r="W2" s="22"/>
      <c r="X2" s="18" t="s">
        <v>38</v>
      </c>
      <c r="Y2" s="18"/>
      <c r="Z2" s="18"/>
      <c r="AA2" s="22"/>
      <c r="AB2" s="18" t="s">
        <v>36</v>
      </c>
      <c r="AC2" s="18"/>
      <c r="AD2" s="18"/>
      <c r="AE2" s="22"/>
      <c r="AF2" s="18" t="s">
        <v>36</v>
      </c>
      <c r="AG2" s="22"/>
      <c r="AH2" t="s">
        <v>35</v>
      </c>
    </row>
    <row r="3" spans="2:34" ht="13.5">
      <c r="B3" t="s">
        <v>144</v>
      </c>
      <c r="K3" s="16" t="s">
        <v>42</v>
      </c>
      <c r="L3" s="6"/>
      <c r="M3" s="21"/>
      <c r="N3" s="11" t="s">
        <v>42</v>
      </c>
      <c r="O3" s="11"/>
      <c r="P3" s="21"/>
      <c r="Q3" s="6" t="s">
        <v>42</v>
      </c>
      <c r="R3" s="6"/>
      <c r="S3" s="21"/>
      <c r="T3" s="6" t="s">
        <v>42</v>
      </c>
      <c r="U3" s="6"/>
      <c r="V3" s="6"/>
      <c r="W3" s="21"/>
      <c r="X3" s="6" t="s">
        <v>43</v>
      </c>
      <c r="Y3" s="6"/>
      <c r="Z3" s="6"/>
      <c r="AA3" s="21"/>
      <c r="AB3" s="6" t="s">
        <v>41</v>
      </c>
      <c r="AC3" s="6"/>
      <c r="AD3" s="6"/>
      <c r="AE3" s="21"/>
      <c r="AF3" s="6" t="s">
        <v>40</v>
      </c>
      <c r="AG3" s="21" t="s">
        <v>41</v>
      </c>
      <c r="AH3" t="s">
        <v>29</v>
      </c>
    </row>
    <row r="4" spans="2:34" ht="13.5">
      <c r="B4" t="s">
        <v>147</v>
      </c>
      <c r="K4" s="16">
        <v>100</v>
      </c>
      <c r="L4" s="6">
        <v>110</v>
      </c>
      <c r="M4" s="21">
        <v>120</v>
      </c>
      <c r="N4" s="11">
        <v>70</v>
      </c>
      <c r="O4" s="11">
        <v>70</v>
      </c>
      <c r="P4" s="21">
        <v>70</v>
      </c>
      <c r="Q4" s="11">
        <v>120</v>
      </c>
      <c r="R4" s="11">
        <v>120</v>
      </c>
      <c r="S4" s="21">
        <v>120</v>
      </c>
      <c r="T4" s="11">
        <v>75</v>
      </c>
      <c r="U4" s="11">
        <v>75</v>
      </c>
      <c r="V4" s="11">
        <v>75</v>
      </c>
      <c r="W4" s="21">
        <v>75</v>
      </c>
      <c r="X4" s="11">
        <v>100</v>
      </c>
      <c r="Y4" s="11">
        <v>110</v>
      </c>
      <c r="Z4" s="11">
        <v>120</v>
      </c>
      <c r="AA4" s="21">
        <v>130</v>
      </c>
      <c r="AB4" s="11">
        <v>100</v>
      </c>
      <c r="AC4" s="11">
        <v>100</v>
      </c>
      <c r="AD4" s="11">
        <v>100</v>
      </c>
      <c r="AE4" s="21">
        <v>100</v>
      </c>
      <c r="AF4" s="11">
        <v>170</v>
      </c>
      <c r="AG4" s="21">
        <v>170</v>
      </c>
      <c r="AH4" t="s">
        <v>31</v>
      </c>
    </row>
    <row r="5" spans="11:35" ht="13.5">
      <c r="K5" s="16">
        <v>5</v>
      </c>
      <c r="L5" s="6">
        <v>15</v>
      </c>
      <c r="M5" s="21">
        <v>39</v>
      </c>
      <c r="N5" s="6">
        <v>6</v>
      </c>
      <c r="O5" s="11">
        <v>18</v>
      </c>
      <c r="P5" s="21">
        <v>37</v>
      </c>
      <c r="Q5" s="11">
        <v>9</v>
      </c>
      <c r="R5" s="11">
        <v>24</v>
      </c>
      <c r="S5" s="21">
        <v>46</v>
      </c>
      <c r="T5" s="11">
        <v>37</v>
      </c>
      <c r="U5" s="11">
        <v>56</v>
      </c>
      <c r="V5" s="11">
        <v>75</v>
      </c>
      <c r="W5" s="21">
        <v>93</v>
      </c>
      <c r="X5" s="11">
        <v>37</v>
      </c>
      <c r="Y5" s="11">
        <v>93</v>
      </c>
      <c r="Z5" s="11">
        <v>168</v>
      </c>
      <c r="AA5" s="21">
        <v>281</v>
      </c>
      <c r="AB5" s="11">
        <v>37</v>
      </c>
      <c r="AC5" s="11">
        <v>93</v>
      </c>
      <c r="AD5" s="11">
        <v>168</v>
      </c>
      <c r="AE5" s="21">
        <v>281</v>
      </c>
      <c r="AF5" s="11">
        <v>150</v>
      </c>
      <c r="AG5" s="21">
        <v>292</v>
      </c>
      <c r="AH5" t="s">
        <v>30</v>
      </c>
      <c r="AI5" t="s">
        <v>22</v>
      </c>
    </row>
    <row r="6" spans="2:35" ht="13.5">
      <c r="B6" s="78" t="s">
        <v>137</v>
      </c>
      <c r="K6" s="16"/>
      <c r="L6" s="6">
        <f>L7-K7</f>
        <v>13</v>
      </c>
      <c r="M6" s="21">
        <f>M7-L7</f>
        <v>32</v>
      </c>
      <c r="N6" s="6"/>
      <c r="O6" s="6">
        <f>O7-N7</f>
        <v>15</v>
      </c>
      <c r="P6" s="21">
        <f>P7-O7</f>
        <v>26</v>
      </c>
      <c r="Q6" s="6"/>
      <c r="R6" s="6">
        <f>R7-Q7</f>
        <v>20</v>
      </c>
      <c r="S6" s="21">
        <f>S7-R7</f>
        <v>30</v>
      </c>
      <c r="T6" s="6"/>
      <c r="U6" s="6">
        <f>U7-T7</f>
        <v>25</v>
      </c>
      <c r="V6" s="6">
        <f>V7-U7</f>
        <v>25</v>
      </c>
      <c r="W6" s="21">
        <f>W7-V7</f>
        <v>25</v>
      </c>
      <c r="X6" s="6"/>
      <c r="Y6" s="6">
        <f>Y7-X7</f>
        <v>75</v>
      </c>
      <c r="Z6" s="6">
        <f>Z7-Y7</f>
        <v>100</v>
      </c>
      <c r="AA6" s="21">
        <f>AA7-Z7</f>
        <v>150</v>
      </c>
      <c r="AB6" s="6"/>
      <c r="AC6" s="6">
        <f>AC7-AB7</f>
        <v>75</v>
      </c>
      <c r="AD6" s="6">
        <f>AD7-AC7</f>
        <v>100</v>
      </c>
      <c r="AE6" s="21">
        <f>AE7-AD7</f>
        <v>150</v>
      </c>
      <c r="AF6" s="6"/>
      <c r="AG6" s="21">
        <f>AG7-AF7</f>
        <v>190</v>
      </c>
      <c r="AH6" t="s">
        <v>28</v>
      </c>
      <c r="AI6" t="s">
        <v>22</v>
      </c>
    </row>
    <row r="7" spans="11:35" ht="13.5">
      <c r="K7" s="44">
        <v>7</v>
      </c>
      <c r="L7" s="45">
        <v>20</v>
      </c>
      <c r="M7" s="46">
        <v>52</v>
      </c>
      <c r="N7" s="45">
        <v>9</v>
      </c>
      <c r="O7" s="45">
        <v>24</v>
      </c>
      <c r="P7" s="46">
        <v>50</v>
      </c>
      <c r="Q7" s="45">
        <v>12</v>
      </c>
      <c r="R7" s="45">
        <v>32</v>
      </c>
      <c r="S7" s="46">
        <v>62</v>
      </c>
      <c r="T7" s="45">
        <v>50</v>
      </c>
      <c r="U7" s="45">
        <v>75</v>
      </c>
      <c r="V7" s="45">
        <v>100</v>
      </c>
      <c r="W7" s="46">
        <v>125</v>
      </c>
      <c r="X7" s="45">
        <v>50</v>
      </c>
      <c r="Y7" s="45">
        <v>125</v>
      </c>
      <c r="Z7" s="45">
        <v>225</v>
      </c>
      <c r="AA7" s="46">
        <v>375</v>
      </c>
      <c r="AB7" s="45">
        <v>50</v>
      </c>
      <c r="AC7" s="45">
        <v>125</v>
      </c>
      <c r="AD7" s="45">
        <v>225</v>
      </c>
      <c r="AE7" s="46">
        <v>375</v>
      </c>
      <c r="AF7" s="45">
        <v>200</v>
      </c>
      <c r="AG7" s="46">
        <v>390</v>
      </c>
      <c r="AH7" s="13" t="s">
        <v>22</v>
      </c>
      <c r="AI7" s="13"/>
    </row>
    <row r="8" spans="2:37" ht="27.75" thickBot="1">
      <c r="B8" s="78" t="s">
        <v>132</v>
      </c>
      <c r="K8" s="47">
        <v>6</v>
      </c>
      <c r="L8" s="39">
        <v>16</v>
      </c>
      <c r="M8" s="48">
        <v>39</v>
      </c>
      <c r="N8" s="39">
        <v>9</v>
      </c>
      <c r="O8" s="39">
        <v>24</v>
      </c>
      <c r="P8" s="48">
        <v>50</v>
      </c>
      <c r="Q8" s="39">
        <v>20</v>
      </c>
      <c r="R8" s="39">
        <v>35</v>
      </c>
      <c r="S8" s="48">
        <v>56</v>
      </c>
      <c r="T8" s="39">
        <v>25</v>
      </c>
      <c r="U8" s="39">
        <v>30</v>
      </c>
      <c r="V8" s="39">
        <v>35</v>
      </c>
      <c r="W8" s="48">
        <v>40</v>
      </c>
      <c r="X8" s="39">
        <v>144</v>
      </c>
      <c r="Y8" s="39">
        <v>288</v>
      </c>
      <c r="Z8" s="39">
        <v>576</v>
      </c>
      <c r="AA8" s="48">
        <v>1152</v>
      </c>
      <c r="AB8" s="39">
        <v>75</v>
      </c>
      <c r="AC8" s="39">
        <v>175</v>
      </c>
      <c r="AD8" s="39">
        <v>300</v>
      </c>
      <c r="AE8" s="48">
        <v>400</v>
      </c>
      <c r="AF8" s="39">
        <v>2000</v>
      </c>
      <c r="AG8" s="48">
        <v>2000</v>
      </c>
      <c r="AH8" s="12" t="s">
        <v>32</v>
      </c>
      <c r="AI8" s="13"/>
      <c r="AJ8" s="50" t="s">
        <v>33</v>
      </c>
      <c r="AK8" s="50" t="s">
        <v>46</v>
      </c>
    </row>
    <row r="9" spans="1:37" s="6" customFormat="1" ht="42" thickBot="1" thickTop="1">
      <c r="A9" s="51" t="s">
        <v>1</v>
      </c>
      <c r="B9" s="6" t="s">
        <v>44</v>
      </c>
      <c r="C9" s="6" t="s">
        <v>2</v>
      </c>
      <c r="D9" s="6" t="s">
        <v>22</v>
      </c>
      <c r="E9" s="51" t="s">
        <v>37</v>
      </c>
      <c r="F9" s="79" t="s">
        <v>133</v>
      </c>
      <c r="G9" s="80" t="s">
        <v>22</v>
      </c>
      <c r="H9" s="43" t="s">
        <v>34</v>
      </c>
      <c r="I9" s="6" t="s">
        <v>23</v>
      </c>
      <c r="J9" s="51" t="s">
        <v>0</v>
      </c>
      <c r="K9" s="17" t="s">
        <v>3</v>
      </c>
      <c r="L9" s="18" t="s">
        <v>4</v>
      </c>
      <c r="M9" s="18" t="s">
        <v>5</v>
      </c>
      <c r="N9" s="17" t="s">
        <v>6</v>
      </c>
      <c r="O9" s="18" t="s">
        <v>7</v>
      </c>
      <c r="P9" s="18" t="s">
        <v>8</v>
      </c>
      <c r="Q9" s="17" t="s">
        <v>47</v>
      </c>
      <c r="R9" s="18" t="s">
        <v>48</v>
      </c>
      <c r="S9" s="18" t="s">
        <v>49</v>
      </c>
      <c r="T9" s="17" t="s">
        <v>50</v>
      </c>
      <c r="U9" s="18" t="s">
        <v>10</v>
      </c>
      <c r="V9" s="18" t="s">
        <v>11</v>
      </c>
      <c r="W9" s="18" t="s">
        <v>12</v>
      </c>
      <c r="X9" s="17" t="s">
        <v>13</v>
      </c>
      <c r="Y9" s="18" t="s">
        <v>14</v>
      </c>
      <c r="Z9" s="18" t="s">
        <v>15</v>
      </c>
      <c r="AA9" s="18" t="s">
        <v>16</v>
      </c>
      <c r="AB9" s="17" t="s">
        <v>9</v>
      </c>
      <c r="AC9" s="18" t="s">
        <v>17</v>
      </c>
      <c r="AD9" s="18" t="s">
        <v>18</v>
      </c>
      <c r="AE9" s="18" t="s">
        <v>19</v>
      </c>
      <c r="AF9" s="17" t="s">
        <v>51</v>
      </c>
      <c r="AG9" s="22" t="s">
        <v>52</v>
      </c>
      <c r="AH9" s="52" t="s">
        <v>20</v>
      </c>
      <c r="AI9" s="45" t="s">
        <v>21</v>
      </c>
      <c r="AJ9" s="51" t="s">
        <v>53</v>
      </c>
      <c r="AK9" s="51" t="s">
        <v>89</v>
      </c>
    </row>
    <row r="10" spans="1:37" ht="14.25" thickTop="1">
      <c r="A10" s="17">
        <v>1</v>
      </c>
      <c r="B10" s="18" t="s">
        <v>54</v>
      </c>
      <c r="C10" s="18">
        <v>10</v>
      </c>
      <c r="D10" s="18">
        <v>1</v>
      </c>
      <c r="E10" s="18">
        <v>20</v>
      </c>
      <c r="F10" s="17"/>
      <c r="G10" s="18"/>
      <c r="H10" s="22"/>
      <c r="I10" s="18"/>
      <c r="J10" s="18">
        <v>1</v>
      </c>
      <c r="K10" s="84"/>
      <c r="L10" s="85"/>
      <c r="M10" s="85"/>
      <c r="N10" s="84">
        <v>1</v>
      </c>
      <c r="O10" s="86"/>
      <c r="P10" s="85"/>
      <c r="Q10" s="87"/>
      <c r="R10" s="88"/>
      <c r="S10" s="88"/>
      <c r="T10" s="60"/>
      <c r="U10" s="61"/>
      <c r="V10" s="61"/>
      <c r="W10" s="62"/>
      <c r="X10" s="60"/>
      <c r="Y10" s="61"/>
      <c r="Z10" s="61"/>
      <c r="AA10" s="62"/>
      <c r="AB10" s="60"/>
      <c r="AC10" s="61"/>
      <c r="AD10" s="61"/>
      <c r="AE10" s="62"/>
      <c r="AF10" s="60"/>
      <c r="AG10" s="62"/>
      <c r="AH10" s="54">
        <f aca="true" t="shared" si="0" ref="AH10:AH48">K10*Dam1+L10*Dam2+M10*Dam3+N10*Dam4+O10*Dam5+P10*Dam6+Q10*Dam7+R10*Dam8+S10*Dam9+T10*Dam10+U10*Dam11+V10*Dam12+W10*Dam13+X10*Dam14+Y10*Dam15+Z10*Dam16+AA10*Dam17+AB10*Dam18+AC10*Dam19+AD10*Dam20+AE10*Dam21+AF10*Dam22+AG10*Dam23</f>
        <v>9</v>
      </c>
      <c r="AI10" s="55">
        <f aca="true" t="shared" si="1" ref="AI10:AI48">K10*Gold1+L10*Gold2+M10*Gold3+N10*Gold4+O10*Gold5+P10*Gold6+Q10*Gold7+R10*Gold8+S10*Gold9+T10*Gold10+U10*Gold11+V10*Gold12+W10*Gold13+X10*Gold14+Y10*Gold15+Z10*Gold16+AA10*Gold17+AB10*Gold18+AC10*Gold19+AD10*Gold20+AE10*Gold21+AF10*Gold22+AG10*Gold23</f>
        <v>9</v>
      </c>
      <c r="AJ10" s="18">
        <f>IF(ISERROR(ROUND(AI10/AH10,2)),"",(ROUND(AI10/AH10,2)))</f>
        <v>1</v>
      </c>
      <c r="AK10" s="22">
        <f aca="true" t="shared" si="2" ref="AK10:AK48">ROUND(AH10/C10,2)</f>
        <v>0.9</v>
      </c>
    </row>
    <row r="11" spans="1:37" ht="13.5">
      <c r="A11" s="16">
        <f aca="true" t="shared" si="3" ref="A11:A48">A10+1</f>
        <v>2</v>
      </c>
      <c r="B11" t="s">
        <v>55</v>
      </c>
      <c r="C11">
        <v>42</v>
      </c>
      <c r="D11">
        <v>1</v>
      </c>
      <c r="E11">
        <v>20</v>
      </c>
      <c r="F11" s="16"/>
      <c r="H11" s="21"/>
      <c r="J11">
        <v>2</v>
      </c>
      <c r="K11" s="89"/>
      <c r="L11" s="6"/>
      <c r="M11" s="6"/>
      <c r="N11" s="89"/>
      <c r="O11" s="6">
        <v>1</v>
      </c>
      <c r="P11" s="6"/>
      <c r="Q11" s="90"/>
      <c r="R11" s="91"/>
      <c r="S11" s="91"/>
      <c r="T11" s="63"/>
      <c r="U11" s="64"/>
      <c r="V11" s="64"/>
      <c r="W11" s="65"/>
      <c r="X11" s="63"/>
      <c r="Y11" s="64"/>
      <c r="Z11" s="64"/>
      <c r="AA11" s="65"/>
      <c r="AB11" s="63"/>
      <c r="AC11" s="64"/>
      <c r="AD11" s="64"/>
      <c r="AE11" s="65"/>
      <c r="AF11" s="63"/>
      <c r="AG11" s="65"/>
      <c r="AH11" s="12">
        <f t="shared" si="0"/>
        <v>24</v>
      </c>
      <c r="AI11" s="13">
        <f t="shared" si="1"/>
        <v>24</v>
      </c>
      <c r="AJ11" s="6">
        <f aca="true" t="shared" si="4" ref="AJ11:AJ48">IF(ISERROR(ROUND(AI11/AH11,2)),"",(ROUND(AI11/AH11,2)))</f>
        <v>1</v>
      </c>
      <c r="AK11" s="21">
        <f t="shared" si="2"/>
        <v>0.57</v>
      </c>
    </row>
    <row r="12" spans="1:37" ht="13.5">
      <c r="A12" s="16">
        <f t="shared" si="3"/>
        <v>3</v>
      </c>
      <c r="B12" t="s">
        <v>56</v>
      </c>
      <c r="C12">
        <v>65</v>
      </c>
      <c r="D12">
        <v>1</v>
      </c>
      <c r="E12">
        <v>20</v>
      </c>
      <c r="F12" s="16"/>
      <c r="H12" s="21"/>
      <c r="J12">
        <v>3</v>
      </c>
      <c r="K12" s="89"/>
      <c r="L12" s="6"/>
      <c r="M12" s="6"/>
      <c r="N12" s="89">
        <v>0</v>
      </c>
      <c r="O12" s="92">
        <v>0</v>
      </c>
      <c r="P12" s="6">
        <v>1</v>
      </c>
      <c r="Q12" s="90"/>
      <c r="R12" s="91"/>
      <c r="S12" s="91"/>
      <c r="T12" s="63"/>
      <c r="U12" s="64"/>
      <c r="V12" s="64"/>
      <c r="W12" s="65"/>
      <c r="X12" s="63"/>
      <c r="Y12" s="64"/>
      <c r="Z12" s="64"/>
      <c r="AA12" s="65"/>
      <c r="AB12" s="63"/>
      <c r="AC12" s="64"/>
      <c r="AD12" s="64"/>
      <c r="AE12" s="65"/>
      <c r="AF12" s="63"/>
      <c r="AG12" s="65"/>
      <c r="AH12" s="12">
        <f t="shared" si="0"/>
        <v>50</v>
      </c>
      <c r="AI12" s="13">
        <f t="shared" si="1"/>
        <v>50</v>
      </c>
      <c r="AJ12" s="6">
        <f t="shared" si="4"/>
        <v>1</v>
      </c>
      <c r="AK12" s="21">
        <f t="shared" si="2"/>
        <v>0.77</v>
      </c>
    </row>
    <row r="13" spans="1:37" ht="13.5">
      <c r="A13" s="16">
        <f t="shared" si="3"/>
        <v>4</v>
      </c>
      <c r="B13" t="s">
        <v>57</v>
      </c>
      <c r="C13">
        <v>75</v>
      </c>
      <c r="D13">
        <v>1</v>
      </c>
      <c r="E13">
        <v>20</v>
      </c>
      <c r="F13" s="16"/>
      <c r="H13" s="21"/>
      <c r="J13">
        <v>4</v>
      </c>
      <c r="K13" s="89"/>
      <c r="L13" s="6"/>
      <c r="M13" s="6"/>
      <c r="N13" s="89">
        <v>0</v>
      </c>
      <c r="O13" s="92">
        <v>0</v>
      </c>
      <c r="P13" s="6">
        <v>1</v>
      </c>
      <c r="Q13" s="90"/>
      <c r="R13" s="91"/>
      <c r="S13" s="91"/>
      <c r="T13" s="63"/>
      <c r="U13" s="64"/>
      <c r="V13" s="64"/>
      <c r="W13" s="65"/>
      <c r="X13" s="63"/>
      <c r="Y13" s="64"/>
      <c r="Z13" s="64"/>
      <c r="AA13" s="65"/>
      <c r="AB13" s="63"/>
      <c r="AC13" s="64"/>
      <c r="AD13" s="64"/>
      <c r="AE13" s="65"/>
      <c r="AF13" s="63"/>
      <c r="AG13" s="65"/>
      <c r="AH13" s="12">
        <f t="shared" si="0"/>
        <v>50</v>
      </c>
      <c r="AI13" s="13">
        <f t="shared" si="1"/>
        <v>50</v>
      </c>
      <c r="AJ13" s="6">
        <f t="shared" si="4"/>
        <v>1</v>
      </c>
      <c r="AK13" s="21">
        <f t="shared" si="2"/>
        <v>0.67</v>
      </c>
    </row>
    <row r="14" spans="1:37" ht="13.5">
      <c r="A14" s="16">
        <f t="shared" si="3"/>
        <v>5</v>
      </c>
      <c r="B14" t="s">
        <v>58</v>
      </c>
      <c r="C14">
        <v>101</v>
      </c>
      <c r="D14">
        <v>1</v>
      </c>
      <c r="E14">
        <v>20</v>
      </c>
      <c r="F14" s="16"/>
      <c r="H14" s="21"/>
      <c r="J14">
        <v>5</v>
      </c>
      <c r="K14" s="89"/>
      <c r="L14" s="6"/>
      <c r="M14" s="6"/>
      <c r="N14" s="89">
        <v>0</v>
      </c>
      <c r="O14" s="92">
        <v>0</v>
      </c>
      <c r="P14" s="6">
        <v>1</v>
      </c>
      <c r="Q14" s="90"/>
      <c r="R14" s="91"/>
      <c r="S14" s="91"/>
      <c r="T14" s="63"/>
      <c r="U14" s="64"/>
      <c r="V14" s="64"/>
      <c r="W14" s="65"/>
      <c r="X14" s="63"/>
      <c r="Y14" s="64"/>
      <c r="Z14" s="64"/>
      <c r="AA14" s="65"/>
      <c r="AB14" s="63"/>
      <c r="AC14" s="64"/>
      <c r="AD14" s="64"/>
      <c r="AE14" s="65"/>
      <c r="AF14" s="63"/>
      <c r="AG14" s="65"/>
      <c r="AH14" s="12">
        <f t="shared" si="0"/>
        <v>50</v>
      </c>
      <c r="AI14" s="13">
        <f t="shared" si="1"/>
        <v>50</v>
      </c>
      <c r="AJ14" s="6">
        <f t="shared" si="4"/>
        <v>1</v>
      </c>
      <c r="AK14" s="21">
        <f t="shared" si="2"/>
        <v>0.5</v>
      </c>
    </row>
    <row r="15" spans="1:37" s="4" customFormat="1" ht="13.5">
      <c r="A15" s="34">
        <f t="shared" si="3"/>
        <v>6</v>
      </c>
      <c r="B15" s="4" t="s">
        <v>59</v>
      </c>
      <c r="C15" s="4">
        <v>87</v>
      </c>
      <c r="D15" s="4">
        <v>1</v>
      </c>
      <c r="E15" s="4">
        <v>20</v>
      </c>
      <c r="F15" s="34"/>
      <c r="H15" s="41"/>
      <c r="I15" s="4" t="s">
        <v>24</v>
      </c>
      <c r="J15" s="4">
        <v>6</v>
      </c>
      <c r="K15" s="93"/>
      <c r="L15" s="94"/>
      <c r="M15" s="94"/>
      <c r="N15" s="93">
        <v>1</v>
      </c>
      <c r="O15" s="94">
        <v>0</v>
      </c>
      <c r="P15" s="94">
        <v>1</v>
      </c>
      <c r="Q15" s="90"/>
      <c r="R15" s="91"/>
      <c r="S15" s="91"/>
      <c r="T15" s="63"/>
      <c r="U15" s="64"/>
      <c r="V15" s="64"/>
      <c r="W15" s="65"/>
      <c r="X15" s="63"/>
      <c r="Y15" s="64"/>
      <c r="Z15" s="64"/>
      <c r="AA15" s="65"/>
      <c r="AB15" s="63"/>
      <c r="AC15" s="64"/>
      <c r="AD15" s="64"/>
      <c r="AE15" s="65"/>
      <c r="AF15" s="63"/>
      <c r="AG15" s="65"/>
      <c r="AH15" s="12">
        <f t="shared" si="0"/>
        <v>59</v>
      </c>
      <c r="AI15" s="13">
        <f t="shared" si="1"/>
        <v>59</v>
      </c>
      <c r="AJ15" s="7">
        <f t="shared" si="4"/>
        <v>1</v>
      </c>
      <c r="AK15" s="41">
        <f t="shared" si="2"/>
        <v>0.68</v>
      </c>
    </row>
    <row r="16" spans="1:37" s="2" customFormat="1" ht="14.25" thickBot="1">
      <c r="A16" s="68">
        <f t="shared" si="3"/>
        <v>7</v>
      </c>
      <c r="B16" s="69" t="s">
        <v>60</v>
      </c>
      <c r="C16" s="69">
        <v>136</v>
      </c>
      <c r="D16" s="69">
        <v>2</v>
      </c>
      <c r="E16" s="69">
        <v>20</v>
      </c>
      <c r="F16" s="68"/>
      <c r="G16" s="69"/>
      <c r="H16" s="77"/>
      <c r="I16" s="69" t="s">
        <v>25</v>
      </c>
      <c r="J16" s="69">
        <v>7</v>
      </c>
      <c r="K16" s="95"/>
      <c r="L16" s="96"/>
      <c r="M16" s="96"/>
      <c r="N16" s="95">
        <v>1</v>
      </c>
      <c r="O16" s="96">
        <v>0</v>
      </c>
      <c r="P16" s="96">
        <v>1</v>
      </c>
      <c r="Q16" s="97"/>
      <c r="R16" s="98"/>
      <c r="S16" s="98"/>
      <c r="T16" s="72"/>
      <c r="U16" s="73"/>
      <c r="V16" s="73"/>
      <c r="W16" s="74"/>
      <c r="X16" s="72"/>
      <c r="Y16" s="73"/>
      <c r="Z16" s="73"/>
      <c r="AA16" s="74"/>
      <c r="AB16" s="72"/>
      <c r="AC16" s="73"/>
      <c r="AD16" s="73"/>
      <c r="AE16" s="74"/>
      <c r="AF16" s="72"/>
      <c r="AG16" s="74"/>
      <c r="AH16" s="75">
        <f t="shared" si="0"/>
        <v>59</v>
      </c>
      <c r="AI16" s="76">
        <f t="shared" si="1"/>
        <v>59</v>
      </c>
      <c r="AJ16" s="69">
        <f t="shared" si="4"/>
        <v>1</v>
      </c>
      <c r="AK16" s="77">
        <f t="shared" si="2"/>
        <v>0.43</v>
      </c>
    </row>
    <row r="17" spans="1:37" s="5" customFormat="1" ht="13.5">
      <c r="A17" s="35">
        <f t="shared" si="3"/>
        <v>8</v>
      </c>
      <c r="B17" s="5" t="s">
        <v>61</v>
      </c>
      <c r="C17" s="5">
        <v>158</v>
      </c>
      <c r="D17" s="5">
        <v>1</v>
      </c>
      <c r="E17" s="5">
        <v>20</v>
      </c>
      <c r="F17" s="35"/>
      <c r="H17" s="42"/>
      <c r="I17" s="5" t="s">
        <v>26</v>
      </c>
      <c r="J17" s="5">
        <v>8</v>
      </c>
      <c r="K17" s="99"/>
      <c r="L17" s="100"/>
      <c r="M17" s="100"/>
      <c r="N17" s="90"/>
      <c r="O17" s="91"/>
      <c r="P17" s="91"/>
      <c r="Q17" s="99">
        <v>3</v>
      </c>
      <c r="R17" s="100"/>
      <c r="S17" s="100"/>
      <c r="T17" s="35"/>
      <c r="U17" s="8"/>
      <c r="V17" s="8"/>
      <c r="W17" s="8"/>
      <c r="X17" s="38"/>
      <c r="Y17" s="14"/>
      <c r="Z17" s="14"/>
      <c r="AA17" s="14"/>
      <c r="AB17" s="35"/>
      <c r="AC17" s="8"/>
      <c r="AD17" s="8"/>
      <c r="AE17" s="8"/>
      <c r="AF17" s="63"/>
      <c r="AG17" s="65"/>
      <c r="AH17" s="12">
        <f t="shared" si="0"/>
        <v>60</v>
      </c>
      <c r="AI17" s="13">
        <f t="shared" si="1"/>
        <v>36</v>
      </c>
      <c r="AJ17" s="8">
        <f t="shared" si="4"/>
        <v>0.6</v>
      </c>
      <c r="AK17" s="42">
        <f t="shared" si="2"/>
        <v>0.38</v>
      </c>
    </row>
    <row r="18" spans="1:37" ht="13.5">
      <c r="A18" s="16">
        <f t="shared" si="3"/>
        <v>9</v>
      </c>
      <c r="B18" t="s">
        <v>62</v>
      </c>
      <c r="C18">
        <v>189</v>
      </c>
      <c r="D18">
        <v>1</v>
      </c>
      <c r="E18">
        <v>20</v>
      </c>
      <c r="F18" s="16"/>
      <c r="H18" s="21"/>
      <c r="J18">
        <v>9</v>
      </c>
      <c r="K18" s="89"/>
      <c r="L18" s="6"/>
      <c r="M18" s="6"/>
      <c r="N18" s="89">
        <v>0</v>
      </c>
      <c r="O18" s="6">
        <v>1</v>
      </c>
      <c r="P18" s="6">
        <v>1</v>
      </c>
      <c r="Q18" s="90"/>
      <c r="R18" s="91"/>
      <c r="S18" s="91"/>
      <c r="T18" s="16"/>
      <c r="U18" s="6"/>
      <c r="V18" s="6"/>
      <c r="W18" s="6"/>
      <c r="X18" s="16"/>
      <c r="Y18" s="6"/>
      <c r="Z18" s="6"/>
      <c r="AA18" s="6"/>
      <c r="AB18" s="16"/>
      <c r="AC18" s="6"/>
      <c r="AD18" s="6"/>
      <c r="AE18" s="6"/>
      <c r="AF18" s="63"/>
      <c r="AG18" s="65"/>
      <c r="AH18" s="12">
        <f t="shared" si="0"/>
        <v>74</v>
      </c>
      <c r="AI18" s="13">
        <f t="shared" si="1"/>
        <v>74</v>
      </c>
      <c r="AJ18" s="6">
        <f t="shared" si="4"/>
        <v>1</v>
      </c>
      <c r="AK18" s="21">
        <f t="shared" si="2"/>
        <v>0.39</v>
      </c>
    </row>
    <row r="19" spans="1:37" s="3" customFormat="1" ht="13.5">
      <c r="A19" s="36">
        <f t="shared" si="3"/>
        <v>10</v>
      </c>
      <c r="B19" s="3" t="s">
        <v>63</v>
      </c>
      <c r="C19" s="3">
        <v>212</v>
      </c>
      <c r="D19" s="3">
        <v>2</v>
      </c>
      <c r="E19" s="3">
        <v>20</v>
      </c>
      <c r="F19" s="36"/>
      <c r="H19" s="49"/>
      <c r="I19" s="3" t="s">
        <v>64</v>
      </c>
      <c r="J19" s="3">
        <v>10</v>
      </c>
      <c r="K19" s="101"/>
      <c r="L19" s="102"/>
      <c r="M19" s="102"/>
      <c r="N19" s="101">
        <v>0</v>
      </c>
      <c r="O19" s="102">
        <v>0</v>
      </c>
      <c r="P19" s="102">
        <v>2</v>
      </c>
      <c r="Q19" s="90"/>
      <c r="R19" s="91"/>
      <c r="S19" s="91"/>
      <c r="T19" s="36"/>
      <c r="U19" s="9"/>
      <c r="V19" s="9"/>
      <c r="W19" s="9"/>
      <c r="X19" s="36"/>
      <c r="Y19" s="9"/>
      <c r="Z19" s="9"/>
      <c r="AA19" s="9"/>
      <c r="AB19" s="36"/>
      <c r="AC19" s="9"/>
      <c r="AD19" s="9"/>
      <c r="AE19" s="9"/>
      <c r="AF19" s="63"/>
      <c r="AG19" s="65"/>
      <c r="AH19" s="12">
        <f t="shared" si="0"/>
        <v>100</v>
      </c>
      <c r="AI19" s="13">
        <f t="shared" si="1"/>
        <v>100</v>
      </c>
      <c r="AJ19" s="9">
        <f t="shared" si="4"/>
        <v>1</v>
      </c>
      <c r="AK19" s="49">
        <f t="shared" si="2"/>
        <v>0.47</v>
      </c>
    </row>
    <row r="20" spans="1:37" s="1" customFormat="1" ht="13.5">
      <c r="A20" s="37">
        <f t="shared" si="3"/>
        <v>11</v>
      </c>
      <c r="B20" s="1" t="s">
        <v>65</v>
      </c>
      <c r="C20" s="1">
        <v>2000</v>
      </c>
      <c r="D20" s="1">
        <v>45</v>
      </c>
      <c r="E20" s="1">
        <v>1</v>
      </c>
      <c r="F20" s="37"/>
      <c r="H20" s="40"/>
      <c r="I20" s="1" t="s">
        <v>27</v>
      </c>
      <c r="J20" s="1">
        <v>11</v>
      </c>
      <c r="K20" s="103">
        <v>1</v>
      </c>
      <c r="L20" s="104">
        <v>0</v>
      </c>
      <c r="M20" s="104">
        <v>1</v>
      </c>
      <c r="N20" s="103">
        <v>0</v>
      </c>
      <c r="O20" s="104">
        <v>0</v>
      </c>
      <c r="P20" s="104">
        <v>2</v>
      </c>
      <c r="Q20" s="90"/>
      <c r="R20" s="91"/>
      <c r="S20" s="91"/>
      <c r="T20" s="37"/>
      <c r="U20" s="10"/>
      <c r="V20" s="10"/>
      <c r="W20" s="10"/>
      <c r="X20" s="37"/>
      <c r="Y20" s="10"/>
      <c r="Z20" s="10"/>
      <c r="AA20" s="10"/>
      <c r="AB20" s="37"/>
      <c r="AC20" s="10"/>
      <c r="AD20" s="10"/>
      <c r="AE20" s="10"/>
      <c r="AF20" s="63"/>
      <c r="AG20" s="65"/>
      <c r="AH20" s="12">
        <f t="shared" si="0"/>
        <v>145</v>
      </c>
      <c r="AI20" s="13">
        <f t="shared" si="1"/>
        <v>159</v>
      </c>
      <c r="AJ20" s="10">
        <f t="shared" si="4"/>
        <v>1.1</v>
      </c>
      <c r="AK20" s="40">
        <f t="shared" si="2"/>
        <v>0.07</v>
      </c>
    </row>
    <row r="21" spans="1:37" ht="13.5">
      <c r="A21" s="16">
        <f t="shared" si="3"/>
        <v>12</v>
      </c>
      <c r="B21" t="s">
        <v>66</v>
      </c>
      <c r="C21">
        <v>246</v>
      </c>
      <c r="D21">
        <v>2</v>
      </c>
      <c r="E21">
        <v>20</v>
      </c>
      <c r="F21" s="16"/>
      <c r="H21" s="21"/>
      <c r="J21">
        <v>12</v>
      </c>
      <c r="K21" s="89"/>
      <c r="L21" s="6"/>
      <c r="M21" s="6"/>
      <c r="N21" s="89">
        <v>0</v>
      </c>
      <c r="O21" s="6">
        <v>0</v>
      </c>
      <c r="P21" s="6">
        <v>2</v>
      </c>
      <c r="Q21" s="90"/>
      <c r="R21" s="91"/>
      <c r="S21" s="91"/>
      <c r="T21" s="16"/>
      <c r="U21" s="6"/>
      <c r="V21" s="6"/>
      <c r="W21" s="6"/>
      <c r="X21" s="16"/>
      <c r="Y21" s="6"/>
      <c r="Z21" s="6"/>
      <c r="AA21" s="6"/>
      <c r="AB21" s="16"/>
      <c r="AC21" s="6"/>
      <c r="AD21" s="6"/>
      <c r="AE21" s="6"/>
      <c r="AF21" s="63"/>
      <c r="AG21" s="65"/>
      <c r="AH21" s="12">
        <f t="shared" si="0"/>
        <v>100</v>
      </c>
      <c r="AI21" s="13">
        <f t="shared" si="1"/>
        <v>100</v>
      </c>
      <c r="AJ21" s="6">
        <f t="shared" si="4"/>
        <v>1</v>
      </c>
      <c r="AK21" s="21">
        <f t="shared" si="2"/>
        <v>0.41</v>
      </c>
    </row>
    <row r="22" spans="1:37" s="4" customFormat="1" ht="13.5">
      <c r="A22" s="34">
        <f t="shared" si="3"/>
        <v>13</v>
      </c>
      <c r="B22" s="4" t="s">
        <v>59</v>
      </c>
      <c r="C22" s="4">
        <v>212</v>
      </c>
      <c r="D22" s="4">
        <v>2</v>
      </c>
      <c r="E22" s="4">
        <v>20</v>
      </c>
      <c r="F22" s="34"/>
      <c r="H22" s="41"/>
      <c r="I22" s="4" t="s">
        <v>24</v>
      </c>
      <c r="J22" s="4">
        <v>13</v>
      </c>
      <c r="K22" s="93"/>
      <c r="L22" s="94"/>
      <c r="M22" s="94"/>
      <c r="N22" s="93">
        <v>0</v>
      </c>
      <c r="O22" s="94">
        <v>1</v>
      </c>
      <c r="P22" s="94">
        <v>2</v>
      </c>
      <c r="Q22" s="90"/>
      <c r="R22" s="91"/>
      <c r="S22" s="91"/>
      <c r="T22" s="34"/>
      <c r="U22" s="7"/>
      <c r="V22" s="7"/>
      <c r="W22" s="7"/>
      <c r="X22" s="34"/>
      <c r="Y22" s="7"/>
      <c r="Z22" s="7"/>
      <c r="AA22" s="7"/>
      <c r="AB22" s="34"/>
      <c r="AC22" s="7"/>
      <c r="AD22" s="7"/>
      <c r="AE22" s="7"/>
      <c r="AF22" s="63"/>
      <c r="AG22" s="65"/>
      <c r="AH22" s="12">
        <f t="shared" si="0"/>
        <v>124</v>
      </c>
      <c r="AI22" s="13">
        <f t="shared" si="1"/>
        <v>124</v>
      </c>
      <c r="AJ22" s="7">
        <f t="shared" si="4"/>
        <v>1</v>
      </c>
      <c r="AK22" s="41">
        <f t="shared" si="2"/>
        <v>0.58</v>
      </c>
    </row>
    <row r="23" spans="1:37" s="2" customFormat="1" ht="14.25" thickBot="1">
      <c r="A23" s="68">
        <f t="shared" si="3"/>
        <v>14</v>
      </c>
      <c r="B23" s="69" t="s">
        <v>67</v>
      </c>
      <c r="C23" s="69">
        <v>331</v>
      </c>
      <c r="D23" s="69">
        <v>2</v>
      </c>
      <c r="E23" s="69">
        <v>20</v>
      </c>
      <c r="F23" s="68"/>
      <c r="G23" s="69"/>
      <c r="H23" s="77"/>
      <c r="I23" s="69" t="s">
        <v>25</v>
      </c>
      <c r="J23" s="69">
        <v>14</v>
      </c>
      <c r="K23" s="95"/>
      <c r="L23" s="96"/>
      <c r="M23" s="96"/>
      <c r="N23" s="95">
        <v>0</v>
      </c>
      <c r="O23" s="96">
        <v>1</v>
      </c>
      <c r="P23" s="96">
        <v>2</v>
      </c>
      <c r="Q23" s="97"/>
      <c r="R23" s="98"/>
      <c r="S23" s="98"/>
      <c r="T23" s="68"/>
      <c r="U23" s="69"/>
      <c r="V23" s="69"/>
      <c r="W23" s="69"/>
      <c r="X23" s="68"/>
      <c r="Y23" s="69"/>
      <c r="Z23" s="69"/>
      <c r="AA23" s="69"/>
      <c r="AB23" s="68"/>
      <c r="AC23" s="69"/>
      <c r="AD23" s="69"/>
      <c r="AE23" s="69"/>
      <c r="AF23" s="72"/>
      <c r="AG23" s="74"/>
      <c r="AH23" s="75">
        <f t="shared" si="0"/>
        <v>124</v>
      </c>
      <c r="AI23" s="76">
        <f t="shared" si="1"/>
        <v>124</v>
      </c>
      <c r="AJ23" s="69">
        <f t="shared" si="4"/>
        <v>1</v>
      </c>
      <c r="AK23" s="77">
        <f t="shared" si="2"/>
        <v>0.37</v>
      </c>
    </row>
    <row r="24" spans="1:37" ht="13.5">
      <c r="A24" s="16">
        <f t="shared" si="3"/>
        <v>15</v>
      </c>
      <c r="B24" t="s">
        <v>68</v>
      </c>
      <c r="C24">
        <v>384</v>
      </c>
      <c r="D24">
        <v>2</v>
      </c>
      <c r="E24">
        <v>20</v>
      </c>
      <c r="F24" s="16"/>
      <c r="H24" s="21"/>
      <c r="J24">
        <v>15</v>
      </c>
      <c r="K24" s="89"/>
      <c r="L24" s="6"/>
      <c r="M24" s="6"/>
      <c r="N24" s="89">
        <v>0</v>
      </c>
      <c r="O24" s="6">
        <v>0</v>
      </c>
      <c r="P24" s="6">
        <v>3</v>
      </c>
      <c r="Q24" s="90"/>
      <c r="R24" s="91"/>
      <c r="S24" s="91"/>
      <c r="T24" s="16"/>
      <c r="U24" s="6"/>
      <c r="V24" s="6"/>
      <c r="W24" s="6"/>
      <c r="X24" s="16"/>
      <c r="Y24" s="6"/>
      <c r="Z24" s="6"/>
      <c r="AA24" s="6"/>
      <c r="AB24" s="16"/>
      <c r="AC24" s="6"/>
      <c r="AD24" s="6"/>
      <c r="AE24" s="6"/>
      <c r="AF24" s="63"/>
      <c r="AG24" s="65"/>
      <c r="AH24" s="12">
        <f t="shared" si="0"/>
        <v>150</v>
      </c>
      <c r="AI24" s="13">
        <f t="shared" si="1"/>
        <v>150</v>
      </c>
      <c r="AJ24" s="6">
        <f t="shared" si="4"/>
        <v>1</v>
      </c>
      <c r="AK24" s="21">
        <f t="shared" si="2"/>
        <v>0.39</v>
      </c>
    </row>
    <row r="25" spans="1:37" ht="13.5">
      <c r="A25" s="16">
        <f t="shared" si="3"/>
        <v>16</v>
      </c>
      <c r="B25" t="s">
        <v>69</v>
      </c>
      <c r="C25">
        <v>445</v>
      </c>
      <c r="D25">
        <v>2</v>
      </c>
      <c r="E25">
        <v>20</v>
      </c>
      <c r="F25" s="16"/>
      <c r="H25" s="21"/>
      <c r="J25">
        <v>16</v>
      </c>
      <c r="K25" s="89"/>
      <c r="L25" s="6"/>
      <c r="M25" s="6"/>
      <c r="N25" s="89">
        <v>0</v>
      </c>
      <c r="O25" s="6">
        <v>0</v>
      </c>
      <c r="P25" s="6">
        <v>3</v>
      </c>
      <c r="Q25" s="90"/>
      <c r="R25" s="91"/>
      <c r="S25" s="91"/>
      <c r="T25" s="16"/>
      <c r="U25" s="6"/>
      <c r="V25" s="6"/>
      <c r="W25" s="6"/>
      <c r="X25" s="16"/>
      <c r="Y25" s="6"/>
      <c r="Z25" s="6"/>
      <c r="AA25" s="6"/>
      <c r="AB25" s="16"/>
      <c r="AC25" s="6"/>
      <c r="AD25" s="6"/>
      <c r="AE25" s="6"/>
      <c r="AF25" s="63"/>
      <c r="AG25" s="65"/>
      <c r="AH25" s="12">
        <f t="shared" si="0"/>
        <v>150</v>
      </c>
      <c r="AI25" s="13">
        <f t="shared" si="1"/>
        <v>150</v>
      </c>
      <c r="AJ25" s="6">
        <f t="shared" si="4"/>
        <v>1</v>
      </c>
      <c r="AK25" s="21">
        <f t="shared" si="2"/>
        <v>0.34</v>
      </c>
    </row>
    <row r="26" spans="1:37" s="5" customFormat="1" ht="13.5">
      <c r="A26" s="35">
        <f t="shared" si="3"/>
        <v>17</v>
      </c>
      <c r="B26" s="5" t="s">
        <v>70</v>
      </c>
      <c r="C26" s="5">
        <v>580</v>
      </c>
      <c r="D26" s="5">
        <v>2</v>
      </c>
      <c r="E26" s="5">
        <v>20</v>
      </c>
      <c r="F26" s="35"/>
      <c r="H26" s="42"/>
      <c r="I26" s="5" t="s">
        <v>26</v>
      </c>
      <c r="J26" s="5">
        <v>17</v>
      </c>
      <c r="K26" s="99"/>
      <c r="L26" s="100"/>
      <c r="M26" s="100"/>
      <c r="N26" s="90"/>
      <c r="O26" s="91"/>
      <c r="P26" s="91"/>
      <c r="Q26" s="99"/>
      <c r="R26" s="100">
        <v>1</v>
      </c>
      <c r="S26" s="100">
        <v>3</v>
      </c>
      <c r="T26" s="35"/>
      <c r="U26" s="8"/>
      <c r="V26" s="8"/>
      <c r="W26" s="8"/>
      <c r="X26" s="38"/>
      <c r="Y26" s="14"/>
      <c r="Z26" s="14"/>
      <c r="AA26" s="14"/>
      <c r="AB26" s="35"/>
      <c r="AC26" s="8"/>
      <c r="AD26" s="8"/>
      <c r="AE26" s="8"/>
      <c r="AF26" s="63"/>
      <c r="AG26" s="65"/>
      <c r="AH26" s="12">
        <f t="shared" si="0"/>
        <v>203</v>
      </c>
      <c r="AI26" s="13">
        <f t="shared" si="1"/>
        <v>218</v>
      </c>
      <c r="AJ26" s="8">
        <f t="shared" si="4"/>
        <v>1.07</v>
      </c>
      <c r="AK26" s="42">
        <f t="shared" si="2"/>
        <v>0.35</v>
      </c>
    </row>
    <row r="27" spans="1:37" ht="13.5">
      <c r="A27" s="16">
        <f t="shared" si="3"/>
        <v>18</v>
      </c>
      <c r="B27" t="s">
        <v>71</v>
      </c>
      <c r="C27">
        <v>695</v>
      </c>
      <c r="D27">
        <v>2</v>
      </c>
      <c r="E27">
        <v>20</v>
      </c>
      <c r="F27" s="16"/>
      <c r="H27" s="21"/>
      <c r="J27">
        <v>18</v>
      </c>
      <c r="K27" s="89"/>
      <c r="L27" s="6"/>
      <c r="M27" s="6"/>
      <c r="N27" s="89">
        <v>0</v>
      </c>
      <c r="O27" s="6">
        <v>0</v>
      </c>
      <c r="P27" s="6">
        <v>5</v>
      </c>
      <c r="Q27" s="90"/>
      <c r="R27" s="91"/>
      <c r="S27" s="91"/>
      <c r="T27" s="16"/>
      <c r="U27" s="6"/>
      <c r="V27" s="6"/>
      <c r="W27" s="6"/>
      <c r="X27" s="16"/>
      <c r="Y27" s="6"/>
      <c r="Z27" s="6"/>
      <c r="AA27" s="6"/>
      <c r="AB27" s="16"/>
      <c r="AC27" s="6"/>
      <c r="AD27" s="6"/>
      <c r="AE27" s="6"/>
      <c r="AF27" s="63"/>
      <c r="AG27" s="65"/>
      <c r="AH27" s="12">
        <f t="shared" si="0"/>
        <v>250</v>
      </c>
      <c r="AI27" s="13">
        <f t="shared" si="1"/>
        <v>250</v>
      </c>
      <c r="AJ27" s="6">
        <f t="shared" si="4"/>
        <v>1</v>
      </c>
      <c r="AK27" s="21">
        <f t="shared" si="2"/>
        <v>0.36</v>
      </c>
    </row>
    <row r="28" spans="1:37" s="4" customFormat="1" ht="13.5">
      <c r="A28" s="34">
        <f t="shared" si="3"/>
        <v>19</v>
      </c>
      <c r="B28" s="4" t="s">
        <v>59</v>
      </c>
      <c r="C28" s="4">
        <v>599</v>
      </c>
      <c r="D28" s="4">
        <v>2</v>
      </c>
      <c r="E28" s="4">
        <v>20</v>
      </c>
      <c r="F28" s="34"/>
      <c r="H28" s="41"/>
      <c r="I28" s="4" t="s">
        <v>24</v>
      </c>
      <c r="J28" s="4">
        <v>19</v>
      </c>
      <c r="K28" s="93"/>
      <c r="L28" s="94"/>
      <c r="M28" s="94"/>
      <c r="N28" s="93">
        <v>0</v>
      </c>
      <c r="O28" s="94">
        <v>1</v>
      </c>
      <c r="P28" s="94">
        <v>6</v>
      </c>
      <c r="Q28" s="90"/>
      <c r="R28" s="91"/>
      <c r="S28" s="91"/>
      <c r="T28" s="34"/>
      <c r="U28" s="7"/>
      <c r="V28" s="7"/>
      <c r="W28" s="7"/>
      <c r="X28" s="34"/>
      <c r="Y28" s="7"/>
      <c r="Z28" s="7"/>
      <c r="AA28" s="7"/>
      <c r="AB28" s="34"/>
      <c r="AC28" s="7"/>
      <c r="AD28" s="7"/>
      <c r="AE28" s="7"/>
      <c r="AF28" s="63"/>
      <c r="AG28" s="65"/>
      <c r="AH28" s="12">
        <f t="shared" si="0"/>
        <v>324</v>
      </c>
      <c r="AI28" s="13">
        <f t="shared" si="1"/>
        <v>324</v>
      </c>
      <c r="AJ28" s="7">
        <f t="shared" si="4"/>
        <v>1</v>
      </c>
      <c r="AK28" s="41">
        <f t="shared" si="2"/>
        <v>0.54</v>
      </c>
    </row>
    <row r="29" spans="1:37" ht="13.5">
      <c r="A29" s="16">
        <f t="shared" si="3"/>
        <v>20</v>
      </c>
      <c r="B29" t="s">
        <v>72</v>
      </c>
      <c r="C29">
        <v>806</v>
      </c>
      <c r="D29">
        <v>3</v>
      </c>
      <c r="E29">
        <v>20</v>
      </c>
      <c r="F29" s="16"/>
      <c r="H29" s="21"/>
      <c r="J29">
        <v>20</v>
      </c>
      <c r="K29" s="89"/>
      <c r="L29" s="6"/>
      <c r="M29" s="6"/>
      <c r="N29" s="89">
        <v>0</v>
      </c>
      <c r="O29" s="92">
        <v>1</v>
      </c>
      <c r="P29" s="92">
        <v>6</v>
      </c>
      <c r="Q29" s="90"/>
      <c r="R29" s="91"/>
      <c r="S29" s="91"/>
      <c r="T29" s="16"/>
      <c r="U29" s="6"/>
      <c r="V29" s="6"/>
      <c r="W29" s="6"/>
      <c r="X29" s="16"/>
      <c r="Y29" s="6"/>
      <c r="Z29" s="6"/>
      <c r="AA29" s="6"/>
      <c r="AB29" s="16"/>
      <c r="AC29" s="6"/>
      <c r="AD29" s="6"/>
      <c r="AE29" s="6"/>
      <c r="AF29" s="63"/>
      <c r="AG29" s="65"/>
      <c r="AH29" s="12">
        <f t="shared" si="0"/>
        <v>324</v>
      </c>
      <c r="AI29" s="13">
        <f t="shared" si="1"/>
        <v>324</v>
      </c>
      <c r="AJ29" s="6">
        <f t="shared" si="4"/>
        <v>1</v>
      </c>
      <c r="AK29" s="21">
        <f t="shared" si="2"/>
        <v>0.4</v>
      </c>
    </row>
    <row r="30" spans="1:37" s="2" customFormat="1" ht="14.25" thickBot="1">
      <c r="A30" s="68">
        <f t="shared" si="3"/>
        <v>21</v>
      </c>
      <c r="B30" s="69" t="s">
        <v>63</v>
      </c>
      <c r="C30" s="69">
        <v>1125</v>
      </c>
      <c r="D30" s="69">
        <v>2</v>
      </c>
      <c r="E30" s="69">
        <v>20</v>
      </c>
      <c r="F30" s="68"/>
      <c r="G30" s="69"/>
      <c r="H30" s="77"/>
      <c r="I30" s="69" t="s">
        <v>73</v>
      </c>
      <c r="J30" s="69">
        <v>21</v>
      </c>
      <c r="K30" s="95"/>
      <c r="L30" s="96"/>
      <c r="M30" s="96"/>
      <c r="N30" s="95">
        <v>0</v>
      </c>
      <c r="O30" s="96">
        <v>1</v>
      </c>
      <c r="P30" s="96">
        <v>7</v>
      </c>
      <c r="Q30" s="97"/>
      <c r="R30" s="98"/>
      <c r="S30" s="98"/>
      <c r="T30" s="68"/>
      <c r="U30" s="69"/>
      <c r="V30" s="69"/>
      <c r="W30" s="69"/>
      <c r="X30" s="68"/>
      <c r="Y30" s="69"/>
      <c r="Z30" s="69"/>
      <c r="AA30" s="69"/>
      <c r="AB30" s="68"/>
      <c r="AC30" s="69"/>
      <c r="AD30" s="69"/>
      <c r="AE30" s="69"/>
      <c r="AF30" s="72"/>
      <c r="AG30" s="74"/>
      <c r="AH30" s="75">
        <f t="shared" si="0"/>
        <v>374</v>
      </c>
      <c r="AI30" s="76">
        <f t="shared" si="1"/>
        <v>374</v>
      </c>
      <c r="AJ30" s="69">
        <f t="shared" si="4"/>
        <v>1</v>
      </c>
      <c r="AK30" s="77">
        <f t="shared" si="2"/>
        <v>0.33</v>
      </c>
    </row>
    <row r="31" spans="1:37" s="1" customFormat="1" ht="13.5">
      <c r="A31" s="37">
        <f t="shared" si="3"/>
        <v>22</v>
      </c>
      <c r="B31" s="1" t="s">
        <v>65</v>
      </c>
      <c r="C31" s="1">
        <v>14000</v>
      </c>
      <c r="D31" s="1">
        <v>55</v>
      </c>
      <c r="E31" s="1">
        <v>1</v>
      </c>
      <c r="F31" s="37"/>
      <c r="H31" s="40"/>
      <c r="I31" s="1" t="s">
        <v>27</v>
      </c>
      <c r="J31" s="1">
        <v>22</v>
      </c>
      <c r="K31" s="103"/>
      <c r="L31" s="104"/>
      <c r="M31" s="104">
        <v>4</v>
      </c>
      <c r="N31" s="103"/>
      <c r="O31" s="104">
        <v>1</v>
      </c>
      <c r="P31" s="104">
        <v>7</v>
      </c>
      <c r="Q31" s="90"/>
      <c r="R31" s="91"/>
      <c r="S31" s="91"/>
      <c r="T31" s="37"/>
      <c r="U31" s="10"/>
      <c r="V31" s="10"/>
      <c r="W31" s="10"/>
      <c r="X31" s="37"/>
      <c r="Y31" s="10"/>
      <c r="Z31" s="10"/>
      <c r="AA31" s="10"/>
      <c r="AB31" s="37"/>
      <c r="AC31" s="10"/>
      <c r="AD31" s="10"/>
      <c r="AE31" s="10"/>
      <c r="AF31" s="37"/>
      <c r="AG31" s="40"/>
      <c r="AH31" s="12">
        <f t="shared" si="0"/>
        <v>530</v>
      </c>
      <c r="AI31" s="13">
        <f t="shared" si="1"/>
        <v>582</v>
      </c>
      <c r="AJ31" s="10">
        <f t="shared" si="4"/>
        <v>1.1</v>
      </c>
      <c r="AK31" s="40">
        <f t="shared" si="2"/>
        <v>0.04</v>
      </c>
    </row>
    <row r="32" spans="1:37" ht="13.5">
      <c r="A32" s="16">
        <f t="shared" si="3"/>
        <v>23</v>
      </c>
      <c r="B32" t="s">
        <v>74</v>
      </c>
      <c r="C32">
        <v>1075</v>
      </c>
      <c r="D32">
        <v>3</v>
      </c>
      <c r="E32">
        <v>20</v>
      </c>
      <c r="F32" s="16"/>
      <c r="H32" s="21"/>
      <c r="J32">
        <v>23</v>
      </c>
      <c r="K32" s="89"/>
      <c r="L32" s="6"/>
      <c r="M32" s="6"/>
      <c r="N32" s="89">
        <v>0</v>
      </c>
      <c r="O32" s="6">
        <v>1</v>
      </c>
      <c r="P32" s="6">
        <v>7</v>
      </c>
      <c r="Q32" s="90"/>
      <c r="R32" s="91"/>
      <c r="S32" s="91"/>
      <c r="T32" s="16"/>
      <c r="U32" s="6"/>
      <c r="V32" s="6"/>
      <c r="W32" s="6"/>
      <c r="X32" s="16"/>
      <c r="Y32" s="6"/>
      <c r="Z32" s="6"/>
      <c r="AA32" s="6"/>
      <c r="AB32" s="16"/>
      <c r="AC32" s="6"/>
      <c r="AD32" s="6"/>
      <c r="AE32" s="6"/>
      <c r="AF32" s="16"/>
      <c r="AG32" s="21"/>
      <c r="AH32" s="12">
        <f t="shared" si="0"/>
        <v>374</v>
      </c>
      <c r="AI32" s="13">
        <f t="shared" si="1"/>
        <v>374</v>
      </c>
      <c r="AJ32" s="6">
        <f t="shared" si="4"/>
        <v>1</v>
      </c>
      <c r="AK32" s="21">
        <f t="shared" si="2"/>
        <v>0.35</v>
      </c>
    </row>
    <row r="33" spans="1:37" ht="13.5">
      <c r="A33" s="16">
        <f t="shared" si="3"/>
        <v>24</v>
      </c>
      <c r="B33" t="s">
        <v>75</v>
      </c>
      <c r="C33">
        <v>1265</v>
      </c>
      <c r="D33">
        <v>4</v>
      </c>
      <c r="E33">
        <v>20</v>
      </c>
      <c r="F33" s="16"/>
      <c r="H33" s="21"/>
      <c r="J33">
        <v>24</v>
      </c>
      <c r="K33" s="89"/>
      <c r="L33" s="6"/>
      <c r="M33" s="6"/>
      <c r="N33" s="89">
        <v>0</v>
      </c>
      <c r="O33" s="6">
        <v>1</v>
      </c>
      <c r="P33" s="6">
        <v>8</v>
      </c>
      <c r="Q33" s="90"/>
      <c r="R33" s="91"/>
      <c r="S33" s="91"/>
      <c r="T33" s="16"/>
      <c r="U33" s="6"/>
      <c r="V33" s="6"/>
      <c r="W33" s="6"/>
      <c r="X33" s="16"/>
      <c r="Y33" s="6"/>
      <c r="Z33" s="6"/>
      <c r="AA33" s="6"/>
      <c r="AB33" s="16"/>
      <c r="AC33" s="6"/>
      <c r="AD33" s="6"/>
      <c r="AE33" s="6"/>
      <c r="AF33" s="16"/>
      <c r="AG33" s="21"/>
      <c r="AH33" s="12">
        <f t="shared" si="0"/>
        <v>424</v>
      </c>
      <c r="AI33" s="13">
        <f t="shared" si="1"/>
        <v>424</v>
      </c>
      <c r="AJ33" s="6">
        <f t="shared" si="4"/>
        <v>1</v>
      </c>
      <c r="AK33" s="21">
        <f t="shared" si="2"/>
        <v>0.34</v>
      </c>
    </row>
    <row r="34" spans="1:37" ht="13.5">
      <c r="A34" s="16">
        <f t="shared" si="3"/>
        <v>25</v>
      </c>
      <c r="B34" t="s">
        <v>76</v>
      </c>
      <c r="C34">
        <v>1468</v>
      </c>
      <c r="D34">
        <v>4</v>
      </c>
      <c r="E34">
        <v>20</v>
      </c>
      <c r="F34" s="16"/>
      <c r="H34" s="21"/>
      <c r="J34">
        <v>25</v>
      </c>
      <c r="K34" s="89"/>
      <c r="L34" s="6"/>
      <c r="M34" s="6"/>
      <c r="N34" s="89">
        <v>0</v>
      </c>
      <c r="O34" s="92">
        <v>1</v>
      </c>
      <c r="P34" s="92">
        <v>9</v>
      </c>
      <c r="Q34" s="90"/>
      <c r="R34" s="91"/>
      <c r="S34" s="91"/>
      <c r="T34" s="16"/>
      <c r="U34" s="6"/>
      <c r="V34" s="6"/>
      <c r="W34" s="6"/>
      <c r="X34" s="16"/>
      <c r="Y34" s="6"/>
      <c r="Z34" s="6"/>
      <c r="AA34" s="6"/>
      <c r="AB34" s="16"/>
      <c r="AC34" s="6"/>
      <c r="AD34" s="6"/>
      <c r="AE34" s="6"/>
      <c r="AF34" s="16"/>
      <c r="AG34" s="21"/>
      <c r="AH34" s="12">
        <f t="shared" si="0"/>
        <v>474</v>
      </c>
      <c r="AI34" s="13">
        <f t="shared" si="1"/>
        <v>474</v>
      </c>
      <c r="AJ34" s="6">
        <f t="shared" si="4"/>
        <v>1</v>
      </c>
      <c r="AK34" s="21">
        <f t="shared" si="2"/>
        <v>0.32</v>
      </c>
    </row>
    <row r="35" spans="1:37" s="4" customFormat="1" ht="13.5">
      <c r="A35" s="34">
        <f t="shared" si="3"/>
        <v>26</v>
      </c>
      <c r="B35" s="4" t="s">
        <v>59</v>
      </c>
      <c r="C35" s="4">
        <v>1265</v>
      </c>
      <c r="D35" s="4">
        <v>4</v>
      </c>
      <c r="E35" s="4">
        <v>20</v>
      </c>
      <c r="F35" s="34"/>
      <c r="H35" s="41"/>
      <c r="I35" s="4" t="s">
        <v>24</v>
      </c>
      <c r="J35" s="4">
        <v>26</v>
      </c>
      <c r="K35" s="93"/>
      <c r="L35" s="94"/>
      <c r="M35" s="94"/>
      <c r="N35" s="93">
        <v>0</v>
      </c>
      <c r="O35" s="94">
        <v>0</v>
      </c>
      <c r="P35" s="94">
        <v>13</v>
      </c>
      <c r="Q35" s="90"/>
      <c r="R35" s="91"/>
      <c r="S35" s="91"/>
      <c r="T35" s="34"/>
      <c r="U35" s="7"/>
      <c r="V35" s="7"/>
      <c r="W35" s="7"/>
      <c r="X35" s="34"/>
      <c r="Y35" s="7"/>
      <c r="Z35" s="7"/>
      <c r="AA35" s="7"/>
      <c r="AB35" s="34"/>
      <c r="AC35" s="7"/>
      <c r="AD35" s="7"/>
      <c r="AE35" s="7"/>
      <c r="AF35" s="34"/>
      <c r="AG35" s="41"/>
      <c r="AH35" s="12">
        <f t="shared" si="0"/>
        <v>650</v>
      </c>
      <c r="AI35" s="13">
        <f t="shared" si="1"/>
        <v>650</v>
      </c>
      <c r="AJ35" s="7">
        <f t="shared" si="4"/>
        <v>1</v>
      </c>
      <c r="AK35" s="41">
        <f t="shared" si="2"/>
        <v>0.51</v>
      </c>
    </row>
    <row r="36" spans="1:37" s="5" customFormat="1" ht="13.5">
      <c r="A36" s="35">
        <f t="shared" si="3"/>
        <v>27</v>
      </c>
      <c r="B36" s="5" t="s">
        <v>70</v>
      </c>
      <c r="C36" s="5">
        <v>1615</v>
      </c>
      <c r="D36" s="5">
        <v>4</v>
      </c>
      <c r="E36" s="5">
        <v>20</v>
      </c>
      <c r="F36" s="35"/>
      <c r="H36" s="42"/>
      <c r="I36" s="5" t="s">
        <v>26</v>
      </c>
      <c r="J36" s="5">
        <v>27</v>
      </c>
      <c r="K36" s="99"/>
      <c r="L36" s="100"/>
      <c r="M36" s="100"/>
      <c r="N36" s="90"/>
      <c r="O36" s="91"/>
      <c r="P36" s="91">
        <v>10</v>
      </c>
      <c r="Q36" s="99"/>
      <c r="R36" s="100"/>
      <c r="S36" s="100">
        <v>9</v>
      </c>
      <c r="T36" s="35"/>
      <c r="U36" s="8"/>
      <c r="V36" s="8"/>
      <c r="W36" s="8"/>
      <c r="X36" s="38"/>
      <c r="Y36" s="14"/>
      <c r="Z36" s="14"/>
      <c r="AA36" s="14"/>
      <c r="AB36" s="35"/>
      <c r="AC36" s="8"/>
      <c r="AD36" s="8"/>
      <c r="AE36" s="8"/>
      <c r="AF36" s="35"/>
      <c r="AG36" s="42"/>
      <c r="AH36" s="12">
        <f t="shared" si="0"/>
        <v>1004</v>
      </c>
      <c r="AI36" s="13">
        <f t="shared" si="1"/>
        <v>1058</v>
      </c>
      <c r="AJ36" s="8">
        <f t="shared" si="4"/>
        <v>1.05</v>
      </c>
      <c r="AK36" s="42">
        <f t="shared" si="2"/>
        <v>0.62</v>
      </c>
    </row>
    <row r="37" spans="1:37" s="2" customFormat="1" ht="14.25" thickBot="1">
      <c r="A37" s="68">
        <f t="shared" si="3"/>
        <v>28</v>
      </c>
      <c r="B37" s="69" t="s">
        <v>77</v>
      </c>
      <c r="C37" s="69">
        <v>1935</v>
      </c>
      <c r="D37" s="69">
        <v>4</v>
      </c>
      <c r="E37" s="69">
        <v>20</v>
      </c>
      <c r="F37" s="68"/>
      <c r="G37" s="69"/>
      <c r="H37" s="77"/>
      <c r="I37" s="69" t="s">
        <v>25</v>
      </c>
      <c r="J37" s="69">
        <v>28</v>
      </c>
      <c r="K37" s="95"/>
      <c r="L37" s="96"/>
      <c r="M37" s="96"/>
      <c r="N37" s="95">
        <v>0</v>
      </c>
      <c r="O37" s="96">
        <v>0</v>
      </c>
      <c r="P37" s="96">
        <v>13</v>
      </c>
      <c r="Q37" s="97"/>
      <c r="R37" s="98"/>
      <c r="S37" s="98"/>
      <c r="T37" s="68"/>
      <c r="U37" s="69"/>
      <c r="V37" s="69"/>
      <c r="W37" s="69"/>
      <c r="X37" s="68"/>
      <c r="Y37" s="69"/>
      <c r="Z37" s="69"/>
      <c r="AA37" s="69"/>
      <c r="AB37" s="68"/>
      <c r="AC37" s="69"/>
      <c r="AD37" s="69"/>
      <c r="AE37" s="69"/>
      <c r="AF37" s="68"/>
      <c r="AG37" s="77"/>
      <c r="AH37" s="75">
        <f t="shared" si="0"/>
        <v>650</v>
      </c>
      <c r="AI37" s="76">
        <f t="shared" si="1"/>
        <v>650</v>
      </c>
      <c r="AJ37" s="69">
        <f t="shared" si="4"/>
        <v>1</v>
      </c>
      <c r="AK37" s="77">
        <f t="shared" si="2"/>
        <v>0.34</v>
      </c>
    </row>
    <row r="38" spans="1:37" ht="13.5">
      <c r="A38" s="16">
        <f t="shared" si="3"/>
        <v>29</v>
      </c>
      <c r="B38" t="s">
        <v>78</v>
      </c>
      <c r="C38">
        <v>2165</v>
      </c>
      <c r="D38">
        <v>5</v>
      </c>
      <c r="E38">
        <v>20</v>
      </c>
      <c r="F38" s="16"/>
      <c r="H38" s="21"/>
      <c r="J38">
        <v>29</v>
      </c>
      <c r="K38" s="89"/>
      <c r="L38" s="6"/>
      <c r="M38" s="6"/>
      <c r="N38" s="89">
        <v>0</v>
      </c>
      <c r="O38" s="6">
        <v>0</v>
      </c>
      <c r="P38" s="6">
        <v>15</v>
      </c>
      <c r="Q38" s="90"/>
      <c r="R38" s="91"/>
      <c r="S38" s="91"/>
      <c r="T38" s="16"/>
      <c r="U38" s="6"/>
      <c r="V38" s="6"/>
      <c r="W38" s="6"/>
      <c r="X38" s="16"/>
      <c r="Y38" s="6"/>
      <c r="Z38" s="6"/>
      <c r="AA38" s="6"/>
      <c r="AB38" s="16"/>
      <c r="AC38" s="6"/>
      <c r="AD38" s="6"/>
      <c r="AE38" s="6"/>
      <c r="AF38" s="16"/>
      <c r="AG38" s="21"/>
      <c r="AH38" s="12">
        <f t="shared" si="0"/>
        <v>750</v>
      </c>
      <c r="AI38" s="13">
        <f t="shared" si="1"/>
        <v>750</v>
      </c>
      <c r="AJ38" s="6">
        <f t="shared" si="4"/>
        <v>1</v>
      </c>
      <c r="AK38" s="21">
        <f t="shared" si="2"/>
        <v>0.35</v>
      </c>
    </row>
    <row r="39" spans="1:37" ht="13.5">
      <c r="A39" s="16">
        <f t="shared" si="3"/>
        <v>30</v>
      </c>
      <c r="B39" t="s">
        <v>79</v>
      </c>
      <c r="C39">
        <v>2405</v>
      </c>
      <c r="D39">
        <v>5</v>
      </c>
      <c r="E39">
        <v>20</v>
      </c>
      <c r="F39" s="16"/>
      <c r="H39" s="21"/>
      <c r="J39">
        <v>30</v>
      </c>
      <c r="K39" s="89"/>
      <c r="L39" s="6"/>
      <c r="M39" s="6"/>
      <c r="N39" s="89">
        <v>0</v>
      </c>
      <c r="O39" s="6">
        <v>0</v>
      </c>
      <c r="P39" s="6">
        <v>17</v>
      </c>
      <c r="Q39" s="90"/>
      <c r="R39" s="91"/>
      <c r="S39" s="91"/>
      <c r="T39" s="16"/>
      <c r="U39" s="6"/>
      <c r="V39" s="6"/>
      <c r="W39" s="6"/>
      <c r="X39" s="16"/>
      <c r="Y39" s="6"/>
      <c r="Z39" s="6"/>
      <c r="AA39" s="6"/>
      <c r="AB39" s="16"/>
      <c r="AC39" s="6"/>
      <c r="AD39" s="6"/>
      <c r="AE39" s="6"/>
      <c r="AF39" s="16"/>
      <c r="AG39" s="21"/>
      <c r="AH39" s="12">
        <f t="shared" si="0"/>
        <v>850</v>
      </c>
      <c r="AI39" s="13">
        <f t="shared" si="1"/>
        <v>850</v>
      </c>
      <c r="AJ39" s="6">
        <f t="shared" si="4"/>
        <v>1</v>
      </c>
      <c r="AK39" s="21">
        <f t="shared" si="2"/>
        <v>0.35</v>
      </c>
    </row>
    <row r="40" spans="1:37" ht="13.5">
      <c r="A40" s="16">
        <f t="shared" si="3"/>
        <v>31</v>
      </c>
      <c r="B40" t="s">
        <v>80</v>
      </c>
      <c r="C40">
        <v>2655</v>
      </c>
      <c r="D40">
        <v>5</v>
      </c>
      <c r="E40">
        <v>20</v>
      </c>
      <c r="F40" s="16"/>
      <c r="H40" s="21"/>
      <c r="J40">
        <v>31</v>
      </c>
      <c r="K40" s="89"/>
      <c r="L40" s="6"/>
      <c r="M40" s="6"/>
      <c r="N40" s="89"/>
      <c r="O40" s="6"/>
      <c r="P40" s="6">
        <v>20</v>
      </c>
      <c r="Q40" s="90"/>
      <c r="R40" s="91"/>
      <c r="S40" s="91"/>
      <c r="T40" s="16"/>
      <c r="U40" s="6"/>
      <c r="V40" s="6"/>
      <c r="W40" s="6"/>
      <c r="X40" s="16"/>
      <c r="Y40" s="6"/>
      <c r="Z40" s="6"/>
      <c r="AA40" s="6"/>
      <c r="AB40" s="16"/>
      <c r="AC40" s="6"/>
      <c r="AD40" s="6"/>
      <c r="AE40" s="6"/>
      <c r="AF40" s="16"/>
      <c r="AG40" s="21"/>
      <c r="AH40" s="12">
        <f t="shared" si="0"/>
        <v>1000</v>
      </c>
      <c r="AI40" s="13">
        <f t="shared" si="1"/>
        <v>1000</v>
      </c>
      <c r="AJ40" s="6">
        <f t="shared" si="4"/>
        <v>1</v>
      </c>
      <c r="AK40" s="21">
        <f t="shared" si="2"/>
        <v>0.38</v>
      </c>
    </row>
    <row r="41" spans="1:37" s="4" customFormat="1" ht="13.5">
      <c r="A41" s="34">
        <f t="shared" si="3"/>
        <v>32</v>
      </c>
      <c r="B41" s="4" t="s">
        <v>81</v>
      </c>
      <c r="C41" s="4">
        <v>2500</v>
      </c>
      <c r="D41" s="4">
        <v>2</v>
      </c>
      <c r="E41" s="4">
        <v>20</v>
      </c>
      <c r="F41" s="34"/>
      <c r="H41" s="41"/>
      <c r="I41" s="4" t="s">
        <v>82</v>
      </c>
      <c r="J41" s="4">
        <v>32</v>
      </c>
      <c r="K41" s="93"/>
      <c r="L41" s="94"/>
      <c r="M41" s="94"/>
      <c r="N41" s="93"/>
      <c r="O41" s="94"/>
      <c r="P41" s="94">
        <v>31</v>
      </c>
      <c r="Q41" s="90"/>
      <c r="R41" s="91"/>
      <c r="S41" s="91"/>
      <c r="T41" s="34"/>
      <c r="U41" s="7"/>
      <c r="V41" s="7"/>
      <c r="W41" s="7"/>
      <c r="X41" s="34"/>
      <c r="Y41" s="7"/>
      <c r="Z41" s="7"/>
      <c r="AA41" s="7"/>
      <c r="AB41" s="34"/>
      <c r="AC41" s="7"/>
      <c r="AD41" s="7"/>
      <c r="AE41" s="7"/>
      <c r="AF41" s="34"/>
      <c r="AG41" s="41"/>
      <c r="AH41" s="12">
        <f t="shared" si="0"/>
        <v>1550</v>
      </c>
      <c r="AI41" s="13">
        <f t="shared" si="1"/>
        <v>1550</v>
      </c>
      <c r="AJ41" s="7">
        <f t="shared" si="4"/>
        <v>1</v>
      </c>
      <c r="AK41" s="41">
        <f t="shared" si="2"/>
        <v>0.62</v>
      </c>
    </row>
    <row r="42" spans="1:37" s="1" customFormat="1" ht="13.5">
      <c r="A42" s="37">
        <f t="shared" si="3"/>
        <v>33</v>
      </c>
      <c r="B42" s="1" t="s">
        <v>65</v>
      </c>
      <c r="C42" s="1">
        <v>35000</v>
      </c>
      <c r="D42" s="1">
        <v>100</v>
      </c>
      <c r="E42" s="1">
        <v>1</v>
      </c>
      <c r="F42" s="37"/>
      <c r="H42" s="40"/>
      <c r="I42" s="1" t="s">
        <v>27</v>
      </c>
      <c r="J42" s="1">
        <v>33</v>
      </c>
      <c r="K42" s="103"/>
      <c r="L42" s="104"/>
      <c r="M42" s="104"/>
      <c r="N42" s="103"/>
      <c r="O42" s="104"/>
      <c r="P42" s="104">
        <v>34</v>
      </c>
      <c r="Q42" s="90"/>
      <c r="R42" s="91"/>
      <c r="S42" s="91"/>
      <c r="T42" s="37"/>
      <c r="U42" s="10"/>
      <c r="V42" s="10"/>
      <c r="W42" s="10"/>
      <c r="X42" s="37"/>
      <c r="Y42" s="10"/>
      <c r="Z42" s="10"/>
      <c r="AA42" s="10"/>
      <c r="AB42" s="37"/>
      <c r="AC42" s="10"/>
      <c r="AD42" s="10"/>
      <c r="AE42" s="10"/>
      <c r="AF42" s="37"/>
      <c r="AG42" s="40"/>
      <c r="AH42" s="12">
        <f t="shared" si="0"/>
        <v>1700</v>
      </c>
      <c r="AI42" s="13">
        <f t="shared" si="1"/>
        <v>1700</v>
      </c>
      <c r="AJ42" s="10">
        <f t="shared" si="4"/>
        <v>1</v>
      </c>
      <c r="AK42" s="40">
        <f t="shared" si="2"/>
        <v>0.05</v>
      </c>
    </row>
    <row r="43" spans="1:37" ht="13.5">
      <c r="A43" s="16">
        <f t="shared" si="3"/>
        <v>34</v>
      </c>
      <c r="B43" t="s">
        <v>83</v>
      </c>
      <c r="C43">
        <v>5000</v>
      </c>
      <c r="D43">
        <v>5</v>
      </c>
      <c r="E43" s="66">
        <v>40</v>
      </c>
      <c r="F43" s="67"/>
      <c r="H43" s="21"/>
      <c r="J43">
        <v>34</v>
      </c>
      <c r="K43" s="89"/>
      <c r="L43" s="6"/>
      <c r="M43" s="6"/>
      <c r="N43" s="89"/>
      <c r="O43" s="6"/>
      <c r="P43" s="92">
        <v>45</v>
      </c>
      <c r="Q43" s="90"/>
      <c r="R43" s="91"/>
      <c r="S43" s="91"/>
      <c r="T43" s="16"/>
      <c r="U43" s="6"/>
      <c r="V43" s="6"/>
      <c r="W43" s="6"/>
      <c r="X43" s="16"/>
      <c r="Y43" s="6"/>
      <c r="Z43" s="6"/>
      <c r="AA43" s="6"/>
      <c r="AB43" s="16"/>
      <c r="AC43" s="6"/>
      <c r="AD43" s="6"/>
      <c r="AE43" s="6"/>
      <c r="AF43" s="16"/>
      <c r="AG43" s="21"/>
      <c r="AH43" s="12">
        <f t="shared" si="0"/>
        <v>2250</v>
      </c>
      <c r="AI43" s="13">
        <f t="shared" si="1"/>
        <v>2250</v>
      </c>
      <c r="AJ43" s="6">
        <f t="shared" si="4"/>
        <v>1</v>
      </c>
      <c r="AK43" s="21">
        <f t="shared" si="2"/>
        <v>0.45</v>
      </c>
    </row>
    <row r="44" spans="1:37" s="2" customFormat="1" ht="14.25" thickBot="1">
      <c r="A44" s="68">
        <f t="shared" si="3"/>
        <v>35</v>
      </c>
      <c r="B44" s="69" t="s">
        <v>84</v>
      </c>
      <c r="C44" s="69">
        <v>7000</v>
      </c>
      <c r="D44" s="69">
        <v>10</v>
      </c>
      <c r="E44" s="69">
        <v>40</v>
      </c>
      <c r="F44" s="68"/>
      <c r="G44" s="69"/>
      <c r="H44" s="77"/>
      <c r="I44" s="69" t="s">
        <v>25</v>
      </c>
      <c r="J44" s="69">
        <v>35</v>
      </c>
      <c r="K44" s="95"/>
      <c r="L44" s="96"/>
      <c r="M44" s="96"/>
      <c r="N44" s="95"/>
      <c r="O44" s="96"/>
      <c r="P44" s="96">
        <v>61</v>
      </c>
      <c r="Q44" s="97"/>
      <c r="R44" s="98"/>
      <c r="S44" s="98"/>
      <c r="T44" s="68"/>
      <c r="U44" s="69"/>
      <c r="V44" s="69"/>
      <c r="W44" s="69"/>
      <c r="X44" s="68"/>
      <c r="Y44" s="69"/>
      <c r="Z44" s="69"/>
      <c r="AA44" s="69"/>
      <c r="AB44" s="68"/>
      <c r="AC44" s="69"/>
      <c r="AD44" s="69"/>
      <c r="AE44" s="69"/>
      <c r="AF44" s="68"/>
      <c r="AG44" s="77"/>
      <c r="AH44" s="75">
        <f t="shared" si="0"/>
        <v>3050</v>
      </c>
      <c r="AI44" s="76">
        <f t="shared" si="1"/>
        <v>3050</v>
      </c>
      <c r="AJ44" s="69">
        <f t="shared" si="4"/>
        <v>1</v>
      </c>
      <c r="AK44" s="77">
        <f t="shared" si="2"/>
        <v>0.44</v>
      </c>
    </row>
    <row r="45" spans="1:37" ht="13.5">
      <c r="A45" s="16">
        <f t="shared" si="3"/>
        <v>36</v>
      </c>
      <c r="B45" t="s">
        <v>85</v>
      </c>
      <c r="C45">
        <v>10000</v>
      </c>
      <c r="D45">
        <v>15</v>
      </c>
      <c r="E45" s="66">
        <v>40</v>
      </c>
      <c r="F45" s="67"/>
      <c r="H45" s="21"/>
      <c r="J45">
        <v>36</v>
      </c>
      <c r="K45" s="89"/>
      <c r="L45" s="6"/>
      <c r="M45" s="6"/>
      <c r="N45" s="89"/>
      <c r="O45" s="6"/>
      <c r="P45" s="6">
        <v>82</v>
      </c>
      <c r="Q45" s="90"/>
      <c r="R45" s="91"/>
      <c r="S45" s="91"/>
      <c r="T45" s="16"/>
      <c r="U45" s="6"/>
      <c r="V45" s="6"/>
      <c r="W45" s="6"/>
      <c r="X45" s="16"/>
      <c r="Y45" s="6"/>
      <c r="Z45" s="6"/>
      <c r="AA45" s="6"/>
      <c r="AB45" s="16"/>
      <c r="AC45" s="6"/>
      <c r="AD45" s="6"/>
      <c r="AE45" s="6"/>
      <c r="AF45" s="16"/>
      <c r="AG45" s="21"/>
      <c r="AH45" s="12">
        <f t="shared" si="0"/>
        <v>4100</v>
      </c>
      <c r="AI45" s="13">
        <f t="shared" si="1"/>
        <v>4100</v>
      </c>
      <c r="AJ45" s="6">
        <f t="shared" si="4"/>
        <v>1</v>
      </c>
      <c r="AK45" s="21">
        <f t="shared" si="2"/>
        <v>0.41</v>
      </c>
    </row>
    <row r="46" spans="1:37" ht="13.5">
      <c r="A46" s="16">
        <f t="shared" si="3"/>
        <v>37</v>
      </c>
      <c r="B46" t="s">
        <v>86</v>
      </c>
      <c r="C46">
        <v>15000</v>
      </c>
      <c r="D46">
        <v>20</v>
      </c>
      <c r="E46" s="66">
        <v>40</v>
      </c>
      <c r="F46" s="67"/>
      <c r="H46" s="21"/>
      <c r="J46">
        <v>37</v>
      </c>
      <c r="K46" s="89"/>
      <c r="L46" s="6"/>
      <c r="M46" s="6"/>
      <c r="N46" s="89"/>
      <c r="O46" s="6"/>
      <c r="P46" s="6">
        <v>122</v>
      </c>
      <c r="Q46" s="90"/>
      <c r="R46" s="91"/>
      <c r="S46" s="91"/>
      <c r="T46" s="16"/>
      <c r="U46" s="6"/>
      <c r="V46" s="6"/>
      <c r="W46" s="6"/>
      <c r="X46" s="16"/>
      <c r="Y46" s="6"/>
      <c r="Z46" s="6"/>
      <c r="AA46" s="6"/>
      <c r="AB46" s="16"/>
      <c r="AC46" s="6"/>
      <c r="AD46" s="6"/>
      <c r="AE46" s="6"/>
      <c r="AF46" s="16"/>
      <c r="AG46" s="21"/>
      <c r="AH46" s="12">
        <f t="shared" si="0"/>
        <v>6100</v>
      </c>
      <c r="AI46" s="13">
        <f t="shared" si="1"/>
        <v>6100</v>
      </c>
      <c r="AJ46" s="6">
        <f t="shared" si="4"/>
        <v>1</v>
      </c>
      <c r="AK46" s="21">
        <f t="shared" si="2"/>
        <v>0.41</v>
      </c>
    </row>
    <row r="47" spans="1:37" ht="13.5">
      <c r="A47" s="16">
        <f t="shared" si="3"/>
        <v>38</v>
      </c>
      <c r="B47" t="s">
        <v>87</v>
      </c>
      <c r="C47">
        <v>20000</v>
      </c>
      <c r="D47">
        <v>25</v>
      </c>
      <c r="E47" s="66">
        <v>40</v>
      </c>
      <c r="F47" s="67"/>
      <c r="H47" s="21"/>
      <c r="J47">
        <v>38</v>
      </c>
      <c r="K47" s="89"/>
      <c r="L47" s="6"/>
      <c r="M47" s="6"/>
      <c r="N47" s="89"/>
      <c r="O47" s="6"/>
      <c r="P47" s="6"/>
      <c r="Q47" s="90"/>
      <c r="R47" s="91"/>
      <c r="S47" s="91"/>
      <c r="T47" s="16"/>
      <c r="U47" s="6"/>
      <c r="V47" s="6"/>
      <c r="W47" s="6"/>
      <c r="X47" s="16"/>
      <c r="Y47" s="6"/>
      <c r="Z47" s="6"/>
      <c r="AA47" s="6"/>
      <c r="AB47" s="16"/>
      <c r="AC47" s="6"/>
      <c r="AD47" s="6"/>
      <c r="AE47" s="6"/>
      <c r="AF47" s="16"/>
      <c r="AG47" s="21"/>
      <c r="AH47" s="12">
        <f t="shared" si="0"/>
        <v>0</v>
      </c>
      <c r="AI47" s="13">
        <f t="shared" si="1"/>
        <v>0</v>
      </c>
      <c r="AJ47" s="6">
        <f t="shared" si="4"/>
      </c>
      <c r="AK47" s="21">
        <f t="shared" si="2"/>
        <v>0</v>
      </c>
    </row>
    <row r="48" spans="1:37" ht="14.25" thickBot="1">
      <c r="A48" s="19">
        <f t="shared" si="3"/>
        <v>39</v>
      </c>
      <c r="B48" s="20" t="s">
        <v>88</v>
      </c>
      <c r="C48" s="20">
        <v>25001</v>
      </c>
      <c r="D48" s="20">
        <v>30</v>
      </c>
      <c r="E48" s="20">
        <v>60</v>
      </c>
      <c r="F48" s="19"/>
      <c r="G48" s="20"/>
      <c r="H48" s="23"/>
      <c r="I48" s="20"/>
      <c r="J48" s="20">
        <v>39</v>
      </c>
      <c r="K48" s="105"/>
      <c r="L48" s="106"/>
      <c r="M48" s="106"/>
      <c r="N48" s="105"/>
      <c r="O48" s="106"/>
      <c r="P48" s="106"/>
      <c r="Q48" s="107"/>
      <c r="R48" s="108"/>
      <c r="S48" s="108"/>
      <c r="T48" s="19"/>
      <c r="U48" s="20"/>
      <c r="V48" s="20"/>
      <c r="W48" s="20"/>
      <c r="X48" s="19"/>
      <c r="Y48" s="20"/>
      <c r="Z48" s="20"/>
      <c r="AA48" s="20"/>
      <c r="AB48" s="19"/>
      <c r="AC48" s="20"/>
      <c r="AD48" s="20"/>
      <c r="AE48" s="20"/>
      <c r="AF48" s="19"/>
      <c r="AG48" s="23"/>
      <c r="AH48" s="39">
        <f t="shared" si="0"/>
        <v>0</v>
      </c>
      <c r="AI48" s="33">
        <f t="shared" si="1"/>
        <v>0</v>
      </c>
      <c r="AJ48" s="20">
        <f t="shared" si="4"/>
      </c>
      <c r="AK48" s="23">
        <f t="shared" si="2"/>
        <v>0</v>
      </c>
    </row>
    <row r="49" ht="14.25" thickTop="1"/>
    <row r="50" ht="14.25" thickBot="1">
      <c r="B50" t="s">
        <v>134</v>
      </c>
    </row>
    <row r="51" ht="13.5">
      <c r="B51" s="81" t="s">
        <v>143</v>
      </c>
    </row>
    <row r="52" ht="13.5">
      <c r="B52" s="82"/>
    </row>
    <row r="53" ht="13.5">
      <c r="B53" s="82"/>
    </row>
    <row r="54" ht="13.5">
      <c r="B54" s="82"/>
    </row>
    <row r="55" ht="13.5">
      <c r="B55" s="82"/>
    </row>
    <row r="56" ht="13.5">
      <c r="B56" s="82"/>
    </row>
    <row r="57" ht="13.5">
      <c r="B57" s="82"/>
    </row>
    <row r="58" ht="14.25" thickBot="1">
      <c r="B58" s="83"/>
    </row>
  </sheetData>
  <mergeCells count="1">
    <mergeCell ref="B51:B58"/>
  </mergeCells>
  <printOptions gridLines="1"/>
  <pageMargins left="0.7874015748031497" right="0.7874015748031497" top="0.984251968503937" bottom="0.984251968503937" header="0.5118110236220472" footer="0.5118110236220472"/>
  <pageSetup blackAndWhite="1"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J38"/>
  <sheetViews>
    <sheetView workbookViewId="0" topLeftCell="A1">
      <selection activeCell="F47" sqref="F47"/>
    </sheetView>
  </sheetViews>
  <sheetFormatPr defaultColWidth="9.00390625" defaultRowHeight="15.75" customHeight="1"/>
  <cols>
    <col min="1" max="16384" width="3.00390625" style="0" customWidth="1"/>
  </cols>
  <sheetData>
    <row r="3" spans="3:36" ht="15.75" customHeight="1" thickBot="1">
      <c r="C3" s="15"/>
      <c r="D3" s="15"/>
      <c r="E3" s="15"/>
      <c r="F3" s="15"/>
      <c r="G3" s="15"/>
      <c r="H3" s="15"/>
      <c r="I3" s="15"/>
      <c r="J3" s="15"/>
      <c r="K3" s="27"/>
      <c r="P3" s="15"/>
      <c r="Q3" s="32"/>
      <c r="R3" s="15"/>
      <c r="S3" s="15"/>
      <c r="X3" s="2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5"/>
    </row>
    <row r="4" spans="3:36" ht="15.75" customHeight="1" thickBot="1" thickTop="1">
      <c r="C4" s="15"/>
      <c r="D4" s="17"/>
      <c r="E4" s="18"/>
      <c r="F4" s="18"/>
      <c r="G4" s="18"/>
      <c r="H4" s="18"/>
      <c r="I4" s="18"/>
      <c r="J4" s="18"/>
      <c r="K4" s="18"/>
      <c r="P4" s="28"/>
      <c r="Q4" s="28"/>
      <c r="R4" s="28"/>
      <c r="S4" s="28"/>
      <c r="AI4" s="22"/>
      <c r="AJ4" s="15"/>
    </row>
    <row r="5" spans="3:36" ht="15.75" customHeight="1">
      <c r="C5" s="15"/>
      <c r="D5" s="16"/>
      <c r="P5" s="15"/>
      <c r="Q5" s="30"/>
      <c r="R5" s="15"/>
      <c r="S5" s="15"/>
      <c r="AI5" s="21"/>
      <c r="AJ5" s="15"/>
    </row>
    <row r="6" spans="3:36" ht="15.75" customHeight="1">
      <c r="C6" s="15"/>
      <c r="D6" s="16"/>
      <c r="P6" s="15"/>
      <c r="Q6" s="30"/>
      <c r="R6" s="15"/>
      <c r="S6" s="15"/>
      <c r="AI6" s="21"/>
      <c r="AJ6" s="15"/>
    </row>
    <row r="7" spans="3:36" ht="15.75" customHeight="1" thickBot="1">
      <c r="C7" s="15"/>
      <c r="D7" s="16"/>
      <c r="P7" s="28"/>
      <c r="Q7" s="31"/>
      <c r="R7" s="28"/>
      <c r="S7" s="28"/>
      <c r="AI7" s="21"/>
      <c r="AJ7" s="15"/>
    </row>
    <row r="8" spans="3:36" ht="15.75" customHeight="1">
      <c r="C8" s="15"/>
      <c r="D8" s="16"/>
      <c r="H8" s="15"/>
      <c r="I8" s="30"/>
      <c r="J8" s="15"/>
      <c r="K8" s="30"/>
      <c r="L8" s="15"/>
      <c r="M8" s="30"/>
      <c r="N8" s="15"/>
      <c r="O8" s="30"/>
      <c r="P8" s="15"/>
      <c r="Q8" s="30"/>
      <c r="R8" s="15"/>
      <c r="S8" s="30"/>
      <c r="T8" s="15"/>
      <c r="U8" s="30"/>
      <c r="V8" s="15"/>
      <c r="W8" s="30"/>
      <c r="X8" s="15"/>
      <c r="Y8" s="30"/>
      <c r="Z8" s="15"/>
      <c r="AA8" s="30"/>
      <c r="AB8" s="15"/>
      <c r="AC8" s="30"/>
      <c r="AD8" s="15"/>
      <c r="AE8" s="15"/>
      <c r="AI8" s="21"/>
      <c r="AJ8" s="15"/>
    </row>
    <row r="9" spans="3:36" ht="15.75" customHeight="1" thickBot="1">
      <c r="C9" s="15"/>
      <c r="D9" s="16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1"/>
      <c r="V9" s="28"/>
      <c r="W9" s="31"/>
      <c r="X9" s="28"/>
      <c r="Y9" s="31"/>
      <c r="Z9" s="28"/>
      <c r="AA9" s="31"/>
      <c r="AB9" s="28"/>
      <c r="AC9" s="31"/>
      <c r="AD9" s="28"/>
      <c r="AE9" s="28"/>
      <c r="AI9" s="21"/>
      <c r="AJ9" s="15"/>
    </row>
    <row r="10" spans="3:36" ht="15.75" customHeight="1">
      <c r="C10" s="15"/>
      <c r="D10" s="16"/>
      <c r="H10" s="15"/>
      <c r="I10" s="30"/>
      <c r="J10" s="15"/>
      <c r="K10" s="30"/>
      <c r="L10" s="15"/>
      <c r="M10" s="30"/>
      <c r="N10" s="15"/>
      <c r="O10" s="30"/>
      <c r="P10" s="15"/>
      <c r="Q10" s="30"/>
      <c r="R10" s="15"/>
      <c r="S10" s="30"/>
      <c r="T10" s="15"/>
      <c r="U10" s="30"/>
      <c r="V10" s="15"/>
      <c r="W10" s="30"/>
      <c r="X10" s="15"/>
      <c r="Y10" s="30"/>
      <c r="Z10" s="15"/>
      <c r="AA10" s="30"/>
      <c r="AB10" s="15"/>
      <c r="AC10" s="30"/>
      <c r="AD10" s="15"/>
      <c r="AE10" s="15"/>
      <c r="AI10" s="21"/>
      <c r="AJ10" s="15"/>
    </row>
    <row r="11" spans="3:36" ht="15.75" customHeight="1" thickBot="1">
      <c r="C11" s="15"/>
      <c r="D11" s="16"/>
      <c r="H11" s="28"/>
      <c r="I11" s="31"/>
      <c r="J11" s="28"/>
      <c r="K11" s="31"/>
      <c r="L11" s="15"/>
      <c r="M11" s="30"/>
      <c r="N11" s="15"/>
      <c r="O11" s="30"/>
      <c r="P11" s="15"/>
      <c r="Q11" s="30"/>
      <c r="R11" s="15"/>
      <c r="S11" s="30"/>
      <c r="T11" s="15"/>
      <c r="U11" s="30"/>
      <c r="V11" s="15"/>
      <c r="W11" s="30"/>
      <c r="X11" s="15"/>
      <c r="Y11" s="30"/>
      <c r="Z11" s="15"/>
      <c r="AA11" s="30"/>
      <c r="AB11" s="28"/>
      <c r="AC11" s="31"/>
      <c r="AD11" s="28"/>
      <c r="AE11" s="28"/>
      <c r="AI11" s="21"/>
      <c r="AJ11" s="15"/>
    </row>
    <row r="12" spans="3:36" ht="15.75" customHeight="1">
      <c r="C12" s="15"/>
      <c r="D12" s="16"/>
      <c r="H12" s="15"/>
      <c r="I12" s="30"/>
      <c r="J12" s="15"/>
      <c r="K12" s="15"/>
      <c r="AB12" s="15"/>
      <c r="AC12" s="30"/>
      <c r="AD12" s="15"/>
      <c r="AE12" s="15"/>
      <c r="AI12" s="21"/>
      <c r="AJ12" s="15"/>
    </row>
    <row r="13" spans="3:36" ht="15.75" customHeight="1" thickBot="1">
      <c r="C13" s="15"/>
      <c r="D13" s="16"/>
      <c r="H13" s="28"/>
      <c r="I13" s="31"/>
      <c r="J13" s="28"/>
      <c r="K13" s="28"/>
      <c r="AB13" s="28"/>
      <c r="AC13" s="31"/>
      <c r="AD13" s="28"/>
      <c r="AE13" s="28"/>
      <c r="AI13" s="21"/>
      <c r="AJ13" s="15"/>
    </row>
    <row r="14" spans="3:36" ht="15.75" customHeight="1">
      <c r="C14" s="15"/>
      <c r="D14" s="16"/>
      <c r="H14" s="15"/>
      <c r="I14" s="30"/>
      <c r="J14" s="15"/>
      <c r="K14" s="15"/>
      <c r="AB14" s="15"/>
      <c r="AC14" s="30"/>
      <c r="AD14" s="15"/>
      <c r="AE14" s="15"/>
      <c r="AI14" s="21"/>
      <c r="AJ14" s="15"/>
    </row>
    <row r="15" spans="3:36" ht="15.75" customHeight="1" thickBot="1">
      <c r="C15" s="15"/>
      <c r="D15" s="16"/>
      <c r="H15" s="28"/>
      <c r="I15" s="31"/>
      <c r="J15" s="28"/>
      <c r="K15" s="28"/>
      <c r="AB15" s="28"/>
      <c r="AC15" s="31"/>
      <c r="AD15" s="28"/>
      <c r="AE15" s="28"/>
      <c r="AI15" s="21"/>
      <c r="AJ15" s="15"/>
    </row>
    <row r="16" spans="3:36" ht="15.75" customHeight="1">
      <c r="C16" s="15"/>
      <c r="D16" s="16"/>
      <c r="H16" s="15"/>
      <c r="I16" s="30"/>
      <c r="J16" s="15"/>
      <c r="K16" s="15"/>
      <c r="P16" s="15"/>
      <c r="Q16" s="30"/>
      <c r="R16" s="15"/>
      <c r="S16" s="30"/>
      <c r="T16" s="15"/>
      <c r="U16" s="30"/>
      <c r="V16" s="15"/>
      <c r="W16" s="15"/>
      <c r="AB16" s="15"/>
      <c r="AC16" s="30"/>
      <c r="AD16" s="15"/>
      <c r="AE16" s="15"/>
      <c r="AI16" s="21"/>
      <c r="AJ16" s="15"/>
    </row>
    <row r="17" spans="3:36" ht="15.75" customHeight="1" thickBot="1">
      <c r="C17" s="15"/>
      <c r="D17" s="16"/>
      <c r="H17" s="15"/>
      <c r="I17" s="30"/>
      <c r="J17" s="15"/>
      <c r="K17" s="15"/>
      <c r="P17" s="28"/>
      <c r="Q17" s="31"/>
      <c r="R17" s="28"/>
      <c r="S17" s="31"/>
      <c r="T17" s="28"/>
      <c r="U17" s="31"/>
      <c r="V17" s="28"/>
      <c r="W17" s="28"/>
      <c r="AB17" s="28"/>
      <c r="AC17" s="31"/>
      <c r="AD17" s="28"/>
      <c r="AE17" s="28"/>
      <c r="AI17" s="21"/>
      <c r="AJ17" s="15"/>
    </row>
    <row r="18" spans="3:36" ht="15.75" customHeight="1">
      <c r="C18" s="15"/>
      <c r="D18" s="16"/>
      <c r="P18" s="15"/>
      <c r="Q18" s="30"/>
      <c r="R18" s="15"/>
      <c r="S18" s="30"/>
      <c r="T18" s="15"/>
      <c r="U18" s="30"/>
      <c r="V18" s="15"/>
      <c r="W18" s="15"/>
      <c r="AB18" s="15"/>
      <c r="AC18" s="30"/>
      <c r="AD18" s="15"/>
      <c r="AE18" s="15"/>
      <c r="AI18" s="21"/>
      <c r="AJ18" s="15"/>
    </row>
    <row r="19" spans="3:36" ht="15.75" customHeight="1" thickBot="1">
      <c r="C19" s="15"/>
      <c r="D19" s="16"/>
      <c r="P19" s="28"/>
      <c r="Q19" s="31"/>
      <c r="R19" s="28"/>
      <c r="S19" s="31"/>
      <c r="T19" s="28"/>
      <c r="U19" s="31"/>
      <c r="V19" s="28"/>
      <c r="W19" s="28"/>
      <c r="AB19" s="28"/>
      <c r="AC19" s="31"/>
      <c r="AD19" s="28"/>
      <c r="AE19" s="28"/>
      <c r="AI19" s="21"/>
      <c r="AJ19" s="15"/>
    </row>
    <row r="20" spans="3:36" ht="15.75" customHeight="1">
      <c r="C20" s="15"/>
      <c r="D20" s="16"/>
      <c r="P20" s="15"/>
      <c r="Q20" s="30"/>
      <c r="R20" s="15"/>
      <c r="S20" s="30"/>
      <c r="T20" s="15"/>
      <c r="U20" s="30"/>
      <c r="V20" s="15"/>
      <c r="W20" s="15"/>
      <c r="AB20" s="15"/>
      <c r="AC20" s="30"/>
      <c r="AD20" s="15"/>
      <c r="AE20" s="15"/>
      <c r="AI20" s="21"/>
      <c r="AJ20" s="15"/>
    </row>
    <row r="21" spans="3:36" ht="15.75" customHeight="1" thickBot="1">
      <c r="C21" s="15"/>
      <c r="D21" s="16"/>
      <c r="P21" s="28"/>
      <c r="Q21" s="31"/>
      <c r="R21" s="28"/>
      <c r="S21" s="31"/>
      <c r="T21" s="28"/>
      <c r="U21" s="31"/>
      <c r="V21" s="28"/>
      <c r="W21" s="28"/>
      <c r="AB21" s="28"/>
      <c r="AC21" s="31"/>
      <c r="AD21" s="28"/>
      <c r="AE21" s="28"/>
      <c r="AI21" s="21"/>
      <c r="AJ21" s="15"/>
    </row>
    <row r="22" spans="3:36" ht="15.75" customHeight="1">
      <c r="C22" s="15"/>
      <c r="D22" s="24"/>
      <c r="E22" s="30"/>
      <c r="F22" s="15"/>
      <c r="G22" s="30"/>
      <c r="H22" s="15"/>
      <c r="I22" s="30"/>
      <c r="J22" s="15"/>
      <c r="K22" s="30"/>
      <c r="L22" s="15"/>
      <c r="M22" s="30"/>
      <c r="N22" s="15"/>
      <c r="O22" s="30"/>
      <c r="P22" s="15"/>
      <c r="Q22" s="30"/>
      <c r="R22" s="15"/>
      <c r="S22" s="30"/>
      <c r="T22" s="15"/>
      <c r="U22" s="30"/>
      <c r="V22" s="15"/>
      <c r="W22" s="15"/>
      <c r="AB22" s="15"/>
      <c r="AC22" s="30"/>
      <c r="AD22" s="15"/>
      <c r="AE22" s="15"/>
      <c r="AI22" s="21"/>
      <c r="AJ22" s="15"/>
    </row>
    <row r="23" spans="3:36" ht="15.75" customHeight="1" thickBot="1">
      <c r="C23" s="15"/>
      <c r="D23" s="29"/>
      <c r="E23" s="31"/>
      <c r="F23" s="28"/>
      <c r="G23" s="31"/>
      <c r="H23" s="28"/>
      <c r="I23" s="31"/>
      <c r="J23" s="28"/>
      <c r="K23" s="31"/>
      <c r="L23" s="28"/>
      <c r="M23" s="31"/>
      <c r="N23" s="28"/>
      <c r="O23" s="31"/>
      <c r="P23" s="28"/>
      <c r="Q23" s="31"/>
      <c r="R23" s="28"/>
      <c r="S23" s="31"/>
      <c r="T23" s="28"/>
      <c r="U23" s="31"/>
      <c r="V23" s="28"/>
      <c r="W23" s="28"/>
      <c r="AB23" s="28"/>
      <c r="AC23" s="31"/>
      <c r="AD23" s="28"/>
      <c r="AE23" s="28"/>
      <c r="AI23" s="21"/>
      <c r="AJ23" s="15"/>
    </row>
    <row r="24" spans="3:36" ht="15.75" customHeight="1">
      <c r="C24" s="15"/>
      <c r="D24" s="24"/>
      <c r="E24" s="30"/>
      <c r="F24" s="15"/>
      <c r="G24" s="30"/>
      <c r="H24" s="15"/>
      <c r="I24" s="30"/>
      <c r="J24" s="15"/>
      <c r="K24" s="30"/>
      <c r="L24" s="15"/>
      <c r="M24" s="30"/>
      <c r="N24" s="15"/>
      <c r="O24" s="30"/>
      <c r="P24" s="15"/>
      <c r="Q24" s="30"/>
      <c r="R24" s="15"/>
      <c r="S24" s="30"/>
      <c r="T24" s="15"/>
      <c r="U24" s="30"/>
      <c r="V24" s="15"/>
      <c r="W24" s="15"/>
      <c r="AB24" s="15"/>
      <c r="AC24" s="30"/>
      <c r="AD24" s="15"/>
      <c r="AE24" s="15"/>
      <c r="AI24" s="21"/>
      <c r="AJ24" s="15"/>
    </row>
    <row r="25" spans="3:36" ht="15.75" customHeight="1" thickBot="1">
      <c r="C25" s="15"/>
      <c r="D25" s="24"/>
      <c r="E25" s="30"/>
      <c r="F25" s="15"/>
      <c r="G25" s="30"/>
      <c r="H25" s="15"/>
      <c r="I25" s="30"/>
      <c r="J25" s="15"/>
      <c r="K25" s="30"/>
      <c r="L25" s="15"/>
      <c r="M25" s="30"/>
      <c r="N25" s="15"/>
      <c r="O25" s="30"/>
      <c r="P25" s="15"/>
      <c r="Q25" s="30"/>
      <c r="R25" s="15"/>
      <c r="S25" s="30"/>
      <c r="T25" s="15"/>
      <c r="U25" s="30"/>
      <c r="V25" s="15"/>
      <c r="W25" s="15"/>
      <c r="AB25" s="28"/>
      <c r="AC25" s="31"/>
      <c r="AD25" s="28"/>
      <c r="AE25" s="28"/>
      <c r="AI25" s="21"/>
      <c r="AJ25" s="15"/>
    </row>
    <row r="26" spans="3:36" ht="15.75" customHeight="1">
      <c r="C26" s="15"/>
      <c r="D26" s="16"/>
      <c r="AB26" s="15"/>
      <c r="AC26" s="30"/>
      <c r="AD26" s="15"/>
      <c r="AE26" s="15"/>
      <c r="AI26" s="21"/>
      <c r="AJ26" s="15"/>
    </row>
    <row r="27" spans="3:36" ht="15.75" customHeight="1" thickBot="1">
      <c r="C27" s="15"/>
      <c r="D27" s="16"/>
      <c r="AB27" s="28"/>
      <c r="AC27" s="31"/>
      <c r="AD27" s="28"/>
      <c r="AE27" s="28"/>
      <c r="AI27" s="21"/>
      <c r="AJ27" s="15"/>
    </row>
    <row r="28" spans="3:36" ht="15.75" customHeight="1">
      <c r="C28" s="15"/>
      <c r="D28" s="16"/>
      <c r="AB28" s="15"/>
      <c r="AC28" s="30"/>
      <c r="AD28" s="15"/>
      <c r="AE28" s="15"/>
      <c r="AI28" s="21"/>
      <c r="AJ28" s="15"/>
    </row>
    <row r="29" spans="3:36" ht="15.75" customHeight="1" thickBot="1">
      <c r="C29" s="15"/>
      <c r="D29" s="16"/>
      <c r="W29" s="6"/>
      <c r="X29" s="6"/>
      <c r="AB29" s="28"/>
      <c r="AC29" s="31"/>
      <c r="AD29" s="28"/>
      <c r="AE29" s="28"/>
      <c r="AI29" s="21"/>
      <c r="AJ29" s="15"/>
    </row>
    <row r="30" spans="3:36" ht="15.75" customHeight="1">
      <c r="C30" s="15"/>
      <c r="D30" s="16"/>
      <c r="H30" s="15"/>
      <c r="I30" s="30"/>
      <c r="J30" s="15"/>
      <c r="K30" s="30"/>
      <c r="L30" s="15"/>
      <c r="M30" s="30"/>
      <c r="N30" s="15"/>
      <c r="O30" s="30"/>
      <c r="P30" s="15"/>
      <c r="Q30" s="30"/>
      <c r="R30" s="15"/>
      <c r="S30" s="30"/>
      <c r="T30" s="15"/>
      <c r="U30" s="30"/>
      <c r="V30" s="15"/>
      <c r="W30" s="30"/>
      <c r="X30" s="15"/>
      <c r="Y30" s="30"/>
      <c r="Z30" s="15"/>
      <c r="AA30" s="30"/>
      <c r="AB30" s="15"/>
      <c r="AC30" s="30"/>
      <c r="AD30" s="15"/>
      <c r="AE30" s="15"/>
      <c r="AI30" s="21"/>
      <c r="AJ30" s="15"/>
    </row>
    <row r="31" spans="3:36" ht="15.75" customHeight="1" thickBot="1">
      <c r="C31" s="15"/>
      <c r="D31" s="16"/>
      <c r="H31" s="28"/>
      <c r="I31" s="31"/>
      <c r="J31" s="28"/>
      <c r="K31" s="31"/>
      <c r="L31" s="28"/>
      <c r="M31" s="31"/>
      <c r="N31" s="28"/>
      <c r="O31" s="31"/>
      <c r="P31" s="28"/>
      <c r="Q31" s="31"/>
      <c r="R31" s="28"/>
      <c r="S31" s="31"/>
      <c r="T31" s="28"/>
      <c r="U31" s="31"/>
      <c r="V31" s="28"/>
      <c r="W31" s="31"/>
      <c r="X31" s="28"/>
      <c r="Y31" s="31"/>
      <c r="Z31" s="28"/>
      <c r="AA31" s="31"/>
      <c r="AB31" s="28"/>
      <c r="AC31" s="31"/>
      <c r="AD31" s="28"/>
      <c r="AE31" s="28"/>
      <c r="AI31" s="21"/>
      <c r="AJ31" s="15"/>
    </row>
    <row r="32" spans="3:36" ht="15.75" customHeight="1">
      <c r="C32" s="15"/>
      <c r="D32" s="16"/>
      <c r="H32" s="15"/>
      <c r="I32" s="30"/>
      <c r="J32" s="15"/>
      <c r="K32" s="30"/>
      <c r="L32" s="15"/>
      <c r="M32" s="30"/>
      <c r="N32" s="15"/>
      <c r="O32" s="30"/>
      <c r="P32" s="15"/>
      <c r="Q32" s="30"/>
      <c r="R32" s="15"/>
      <c r="S32" s="30"/>
      <c r="T32" s="15"/>
      <c r="U32" s="30"/>
      <c r="V32" s="15"/>
      <c r="W32" s="30"/>
      <c r="X32" s="15"/>
      <c r="Y32" s="30"/>
      <c r="Z32" s="15"/>
      <c r="AA32" s="30"/>
      <c r="AB32" s="15"/>
      <c r="AC32" s="30"/>
      <c r="AD32" s="15"/>
      <c r="AE32" s="15"/>
      <c r="AI32" s="21"/>
      <c r="AJ32" s="15"/>
    </row>
    <row r="33" spans="3:36" ht="15.75" customHeight="1">
      <c r="C33" s="15"/>
      <c r="D33" s="16"/>
      <c r="H33" s="15"/>
      <c r="I33" s="30"/>
      <c r="J33" s="15"/>
      <c r="K33" s="30"/>
      <c r="L33" s="15"/>
      <c r="M33" s="30"/>
      <c r="N33" s="15"/>
      <c r="O33" s="30"/>
      <c r="P33" s="15"/>
      <c r="Q33" s="30"/>
      <c r="R33" s="15"/>
      <c r="S33" s="30"/>
      <c r="T33" s="15"/>
      <c r="U33" s="30"/>
      <c r="V33" s="15"/>
      <c r="W33" s="30"/>
      <c r="X33" s="15"/>
      <c r="Y33" s="30"/>
      <c r="Z33" s="15"/>
      <c r="AA33" s="30"/>
      <c r="AB33" s="15"/>
      <c r="AC33" s="30"/>
      <c r="AD33" s="15"/>
      <c r="AE33" s="15"/>
      <c r="AI33" s="21"/>
      <c r="AJ33" s="15"/>
    </row>
    <row r="34" spans="3:36" ht="15.75" customHeight="1">
      <c r="C34" s="15"/>
      <c r="D34" s="16"/>
      <c r="AI34" s="21"/>
      <c r="AJ34" s="15"/>
    </row>
    <row r="35" spans="3:36" ht="15.75" customHeight="1">
      <c r="C35" s="15"/>
      <c r="D35" s="16"/>
      <c r="AI35" s="21"/>
      <c r="AJ35" s="15"/>
    </row>
    <row r="36" spans="3:36" ht="15.75" customHeight="1">
      <c r="C36" s="15"/>
      <c r="D36" s="16"/>
      <c r="AI36" s="21"/>
      <c r="AJ36" s="15"/>
    </row>
    <row r="37" spans="3:36" ht="15.75" customHeight="1" thickBot="1">
      <c r="C37" s="15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3"/>
      <c r="AJ37" s="15"/>
    </row>
    <row r="38" spans="3:36" ht="15.75" customHeight="1" thickTop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80" zoomScaleNormal="80" workbookViewId="0" topLeftCell="A4">
      <selection activeCell="B44" sqref="B44:B46"/>
    </sheetView>
  </sheetViews>
  <sheetFormatPr defaultColWidth="9.00390625" defaultRowHeight="13.5"/>
  <cols>
    <col min="1" max="1" width="2.625" style="0" customWidth="1"/>
    <col min="2" max="2" width="27.50390625" style="0" bestFit="1" customWidth="1"/>
    <col min="3" max="3" width="6.50390625" style="0" bestFit="1" customWidth="1"/>
    <col min="4" max="4" width="5.00390625" style="0" bestFit="1" customWidth="1"/>
    <col min="5" max="5" width="6.50390625" style="0" customWidth="1"/>
    <col min="6" max="6" width="5.125" style="0" customWidth="1"/>
    <col min="7" max="7" width="5.625" style="0" bestFit="1" customWidth="1"/>
    <col min="8" max="8" width="6.50390625" style="0" bestFit="1" customWidth="1"/>
    <col min="9" max="9" width="14.375" style="0" bestFit="1" customWidth="1"/>
    <col min="10" max="10" width="3.75390625" style="0" customWidth="1"/>
    <col min="11" max="13" width="4.625" style="0" bestFit="1" customWidth="1"/>
    <col min="14" max="15" width="4.375" style="0" bestFit="1" customWidth="1"/>
    <col min="16" max="16" width="4.50390625" style="0" bestFit="1" customWidth="1"/>
    <col min="17" max="19" width="4.625" style="0" bestFit="1" customWidth="1"/>
    <col min="20" max="21" width="4.375" style="0" bestFit="1" customWidth="1"/>
    <col min="22" max="23" width="4.50390625" style="0" bestFit="1" customWidth="1"/>
    <col min="24" max="26" width="4.625" style="0" bestFit="1" customWidth="1"/>
    <col min="27" max="27" width="5.50390625" style="0" bestFit="1" customWidth="1"/>
    <col min="28" max="31" width="4.625" style="0" bestFit="1" customWidth="1"/>
    <col min="32" max="33" width="8.50390625" style="0" bestFit="1" customWidth="1"/>
    <col min="35" max="35" width="7.625" style="0" customWidth="1"/>
    <col min="36" max="36" width="9.125" style="0" customWidth="1"/>
    <col min="37" max="37" width="8.00390625" style="0" customWidth="1"/>
  </cols>
  <sheetData>
    <row r="1" ht="14.25" thickBot="1">
      <c r="B1" t="s">
        <v>136</v>
      </c>
    </row>
    <row r="2" spans="2:34" ht="14.25" thickTop="1">
      <c r="B2" t="s">
        <v>135</v>
      </c>
      <c r="K2" s="17" t="s">
        <v>45</v>
      </c>
      <c r="L2" s="18"/>
      <c r="M2" s="22"/>
      <c r="N2" s="18" t="s">
        <v>38</v>
      </c>
      <c r="O2" s="18"/>
      <c r="P2" s="22"/>
      <c r="Q2" s="18" t="s">
        <v>39</v>
      </c>
      <c r="R2" s="18"/>
      <c r="S2" s="22"/>
      <c r="T2" s="18" t="s">
        <v>36</v>
      </c>
      <c r="U2" s="18"/>
      <c r="V2" s="18"/>
      <c r="W2" s="22"/>
      <c r="X2" s="18" t="s">
        <v>38</v>
      </c>
      <c r="Y2" s="18"/>
      <c r="Z2" s="18"/>
      <c r="AA2" s="22"/>
      <c r="AB2" s="18" t="s">
        <v>36</v>
      </c>
      <c r="AC2" s="18"/>
      <c r="AD2" s="18"/>
      <c r="AE2" s="22"/>
      <c r="AF2" s="18" t="s">
        <v>36</v>
      </c>
      <c r="AG2" s="22"/>
      <c r="AH2" t="s">
        <v>35</v>
      </c>
    </row>
    <row r="3" spans="2:34" ht="13.5">
      <c r="B3" t="s">
        <v>145</v>
      </c>
      <c r="K3" s="16" t="s">
        <v>42</v>
      </c>
      <c r="L3" s="6"/>
      <c r="M3" s="21"/>
      <c r="N3" s="11" t="s">
        <v>42</v>
      </c>
      <c r="O3" s="11"/>
      <c r="P3" s="21"/>
      <c r="Q3" s="6" t="s">
        <v>42</v>
      </c>
      <c r="R3" s="6"/>
      <c r="S3" s="21"/>
      <c r="T3" s="6" t="s">
        <v>42</v>
      </c>
      <c r="U3" s="6"/>
      <c r="V3" s="6"/>
      <c r="W3" s="21"/>
      <c r="X3" s="6" t="s">
        <v>43</v>
      </c>
      <c r="Y3" s="6"/>
      <c r="Z3" s="6"/>
      <c r="AA3" s="21"/>
      <c r="AB3" s="6" t="s">
        <v>41</v>
      </c>
      <c r="AC3" s="6"/>
      <c r="AD3" s="6"/>
      <c r="AE3" s="21"/>
      <c r="AF3" s="6" t="s">
        <v>40</v>
      </c>
      <c r="AG3" s="21" t="s">
        <v>41</v>
      </c>
      <c r="AH3" t="s">
        <v>29</v>
      </c>
    </row>
    <row r="4" spans="2:34" ht="13.5">
      <c r="B4" t="s">
        <v>146</v>
      </c>
      <c r="K4" s="16">
        <v>100</v>
      </c>
      <c r="L4" s="6">
        <v>110</v>
      </c>
      <c r="M4" s="21">
        <v>120</v>
      </c>
      <c r="N4" s="11">
        <v>70</v>
      </c>
      <c r="O4" s="11">
        <v>70</v>
      </c>
      <c r="P4" s="21">
        <v>70</v>
      </c>
      <c r="Q4" s="11">
        <v>120</v>
      </c>
      <c r="R4" s="11">
        <v>120</v>
      </c>
      <c r="S4" s="21">
        <v>120</v>
      </c>
      <c r="T4" s="11">
        <v>75</v>
      </c>
      <c r="U4" s="11">
        <v>75</v>
      </c>
      <c r="V4" s="11">
        <v>75</v>
      </c>
      <c r="W4" s="21">
        <v>75</v>
      </c>
      <c r="X4" s="11">
        <v>100</v>
      </c>
      <c r="Y4" s="11">
        <v>110</v>
      </c>
      <c r="Z4" s="11">
        <v>120</v>
      </c>
      <c r="AA4" s="21">
        <v>130</v>
      </c>
      <c r="AB4" s="11">
        <v>100</v>
      </c>
      <c r="AC4" s="11">
        <v>100</v>
      </c>
      <c r="AD4" s="11">
        <v>100</v>
      </c>
      <c r="AE4" s="21">
        <v>100</v>
      </c>
      <c r="AF4" s="11">
        <v>170</v>
      </c>
      <c r="AG4" s="21">
        <v>170</v>
      </c>
      <c r="AH4" t="s">
        <v>31</v>
      </c>
    </row>
    <row r="5" spans="11:35" ht="13.5">
      <c r="K5" s="16">
        <v>5</v>
      </c>
      <c r="L5" s="6">
        <v>15</v>
      </c>
      <c r="M5" s="21">
        <v>39</v>
      </c>
      <c r="N5" s="6">
        <v>6</v>
      </c>
      <c r="O5" s="11">
        <v>18</v>
      </c>
      <c r="P5" s="21">
        <v>37</v>
      </c>
      <c r="Q5" s="11">
        <v>9</v>
      </c>
      <c r="R5" s="11">
        <v>24</v>
      </c>
      <c r="S5" s="21">
        <v>46</v>
      </c>
      <c r="T5" s="11">
        <v>37</v>
      </c>
      <c r="U5" s="11">
        <v>56</v>
      </c>
      <c r="V5" s="11">
        <v>75</v>
      </c>
      <c r="W5" s="21">
        <v>93</v>
      </c>
      <c r="X5" s="11">
        <v>37</v>
      </c>
      <c r="Y5" s="11">
        <v>93</v>
      </c>
      <c r="Z5" s="11">
        <v>168</v>
      </c>
      <c r="AA5" s="21">
        <v>281</v>
      </c>
      <c r="AB5" s="11">
        <v>37</v>
      </c>
      <c r="AC5" s="11">
        <v>93</v>
      </c>
      <c r="AD5" s="11">
        <v>168</v>
      </c>
      <c r="AE5" s="21">
        <v>281</v>
      </c>
      <c r="AF5" s="11">
        <v>150</v>
      </c>
      <c r="AG5" s="21">
        <v>292</v>
      </c>
      <c r="AH5" t="s">
        <v>30</v>
      </c>
      <c r="AI5" t="s">
        <v>22</v>
      </c>
    </row>
    <row r="6" spans="2:35" ht="13.5">
      <c r="B6" s="78" t="s">
        <v>137</v>
      </c>
      <c r="K6" s="16"/>
      <c r="L6" s="6">
        <f>L7-K7</f>
        <v>13</v>
      </c>
      <c r="M6" s="21">
        <f>M7-L7</f>
        <v>32</v>
      </c>
      <c r="N6" s="6"/>
      <c r="O6" s="6">
        <f>O7-N7</f>
        <v>15</v>
      </c>
      <c r="P6" s="21">
        <f>P7-O7</f>
        <v>26</v>
      </c>
      <c r="Q6" s="6"/>
      <c r="R6" s="6">
        <f>R7-Q7</f>
        <v>20</v>
      </c>
      <c r="S6" s="21">
        <f>S7-R7</f>
        <v>30</v>
      </c>
      <c r="T6" s="6"/>
      <c r="U6" s="6">
        <f>U7-T7</f>
        <v>25</v>
      </c>
      <c r="V6" s="6">
        <f>V7-U7</f>
        <v>25</v>
      </c>
      <c r="W6" s="21">
        <f>W7-V7</f>
        <v>25</v>
      </c>
      <c r="X6" s="6"/>
      <c r="Y6" s="6">
        <f>Y7-X7</f>
        <v>75</v>
      </c>
      <c r="Z6" s="6">
        <f>Z7-Y7</f>
        <v>100</v>
      </c>
      <c r="AA6" s="21">
        <f>AA7-Z7</f>
        <v>150</v>
      </c>
      <c r="AB6" s="6"/>
      <c r="AC6" s="6">
        <f>AC7-AB7</f>
        <v>75</v>
      </c>
      <c r="AD6" s="6">
        <f>AD7-AC7</f>
        <v>100</v>
      </c>
      <c r="AE6" s="21">
        <f>AE7-AD7</f>
        <v>150</v>
      </c>
      <c r="AF6" s="6"/>
      <c r="AG6" s="21">
        <f>AG7-AF7</f>
        <v>190</v>
      </c>
      <c r="AH6" t="s">
        <v>28</v>
      </c>
      <c r="AI6" t="s">
        <v>22</v>
      </c>
    </row>
    <row r="7" spans="11:35" ht="13.5">
      <c r="K7" s="44">
        <v>7</v>
      </c>
      <c r="L7" s="45">
        <v>20</v>
      </c>
      <c r="M7" s="46">
        <v>52</v>
      </c>
      <c r="N7" s="45">
        <v>9</v>
      </c>
      <c r="O7" s="45">
        <v>24</v>
      </c>
      <c r="P7" s="46">
        <v>50</v>
      </c>
      <c r="Q7" s="45">
        <v>12</v>
      </c>
      <c r="R7" s="45">
        <v>32</v>
      </c>
      <c r="S7" s="46">
        <v>62</v>
      </c>
      <c r="T7" s="45">
        <v>50</v>
      </c>
      <c r="U7" s="45">
        <v>75</v>
      </c>
      <c r="V7" s="45">
        <v>100</v>
      </c>
      <c r="W7" s="46">
        <v>125</v>
      </c>
      <c r="X7" s="45">
        <v>50</v>
      </c>
      <c r="Y7" s="45">
        <v>125</v>
      </c>
      <c r="Z7" s="45">
        <v>225</v>
      </c>
      <c r="AA7" s="46">
        <v>375</v>
      </c>
      <c r="AB7" s="45">
        <v>50</v>
      </c>
      <c r="AC7" s="45">
        <v>125</v>
      </c>
      <c r="AD7" s="45">
        <v>225</v>
      </c>
      <c r="AE7" s="46">
        <v>375</v>
      </c>
      <c r="AF7" s="45">
        <v>200</v>
      </c>
      <c r="AG7" s="46">
        <v>390</v>
      </c>
      <c r="AH7" s="13" t="s">
        <v>22</v>
      </c>
      <c r="AI7" s="13"/>
    </row>
    <row r="8" spans="2:37" ht="27.75" thickBot="1">
      <c r="B8" s="78" t="s">
        <v>132</v>
      </c>
      <c r="K8" s="47">
        <v>6</v>
      </c>
      <c r="L8" s="39">
        <v>16</v>
      </c>
      <c r="M8" s="48">
        <v>39</v>
      </c>
      <c r="N8" s="39">
        <v>9</v>
      </c>
      <c r="O8" s="39">
        <v>24</v>
      </c>
      <c r="P8" s="48">
        <v>50</v>
      </c>
      <c r="Q8" s="39">
        <v>20</v>
      </c>
      <c r="R8" s="39">
        <v>35</v>
      </c>
      <c r="S8" s="48">
        <v>56</v>
      </c>
      <c r="T8" s="39">
        <v>25</v>
      </c>
      <c r="U8" s="39">
        <v>30</v>
      </c>
      <c r="V8" s="39">
        <v>35</v>
      </c>
      <c r="W8" s="48">
        <v>40</v>
      </c>
      <c r="X8" s="39">
        <v>144</v>
      </c>
      <c r="Y8" s="39">
        <v>288</v>
      </c>
      <c r="Z8" s="39">
        <v>576</v>
      </c>
      <c r="AA8" s="48">
        <v>1152</v>
      </c>
      <c r="AB8" s="39">
        <v>75</v>
      </c>
      <c r="AC8" s="39">
        <v>175</v>
      </c>
      <c r="AD8" s="39">
        <v>300</v>
      </c>
      <c r="AE8" s="48">
        <v>400</v>
      </c>
      <c r="AF8" s="39">
        <v>2000</v>
      </c>
      <c r="AG8" s="48">
        <v>2000</v>
      </c>
      <c r="AH8" s="12" t="s">
        <v>32</v>
      </c>
      <c r="AI8" s="13"/>
      <c r="AJ8" s="50" t="s">
        <v>33</v>
      </c>
      <c r="AK8" s="50" t="s">
        <v>46</v>
      </c>
    </row>
    <row r="9" spans="1:37" s="6" customFormat="1" ht="42" thickBot="1" thickTop="1">
      <c r="A9" s="51" t="s">
        <v>1</v>
      </c>
      <c r="B9" s="6" t="s">
        <v>44</v>
      </c>
      <c r="C9" s="6" t="s">
        <v>2</v>
      </c>
      <c r="D9" s="6" t="s">
        <v>22</v>
      </c>
      <c r="E9" s="51" t="s">
        <v>37</v>
      </c>
      <c r="F9" s="79" t="s">
        <v>133</v>
      </c>
      <c r="G9" s="80" t="s">
        <v>138</v>
      </c>
      <c r="H9" s="43" t="s">
        <v>139</v>
      </c>
      <c r="I9" s="6" t="s">
        <v>140</v>
      </c>
      <c r="J9" s="51" t="s">
        <v>0</v>
      </c>
      <c r="K9" s="17" t="s">
        <v>3</v>
      </c>
      <c r="L9" s="18" t="s">
        <v>4</v>
      </c>
      <c r="M9" s="18" t="s">
        <v>5</v>
      </c>
      <c r="N9" s="17" t="s">
        <v>6</v>
      </c>
      <c r="O9" s="18" t="s">
        <v>7</v>
      </c>
      <c r="P9" s="18" t="s">
        <v>8</v>
      </c>
      <c r="Q9" s="17" t="s">
        <v>90</v>
      </c>
      <c r="R9" s="18" t="s">
        <v>91</v>
      </c>
      <c r="S9" s="18" t="s">
        <v>92</v>
      </c>
      <c r="T9" s="17" t="s">
        <v>93</v>
      </c>
      <c r="U9" s="18" t="s">
        <v>10</v>
      </c>
      <c r="V9" s="18" t="s">
        <v>11</v>
      </c>
      <c r="W9" s="18" t="s">
        <v>12</v>
      </c>
      <c r="X9" s="17" t="s">
        <v>13</v>
      </c>
      <c r="Y9" s="18" t="s">
        <v>14</v>
      </c>
      <c r="Z9" s="18" t="s">
        <v>15</v>
      </c>
      <c r="AA9" s="18" t="s">
        <v>16</v>
      </c>
      <c r="AB9" s="17" t="s">
        <v>9</v>
      </c>
      <c r="AC9" s="18" t="s">
        <v>17</v>
      </c>
      <c r="AD9" s="18" t="s">
        <v>18</v>
      </c>
      <c r="AE9" s="18" t="s">
        <v>19</v>
      </c>
      <c r="AF9" s="17" t="s">
        <v>94</v>
      </c>
      <c r="AG9" s="22" t="s">
        <v>95</v>
      </c>
      <c r="AH9" s="52" t="s">
        <v>20</v>
      </c>
      <c r="AI9" s="45" t="s">
        <v>21</v>
      </c>
      <c r="AJ9" s="51" t="s">
        <v>96</v>
      </c>
      <c r="AK9" s="51" t="s">
        <v>89</v>
      </c>
    </row>
    <row r="10" spans="1:37" ht="14.25" thickTop="1">
      <c r="A10" s="17">
        <v>1</v>
      </c>
      <c r="B10" s="18" t="s">
        <v>97</v>
      </c>
      <c r="C10" s="18">
        <v>10</v>
      </c>
      <c r="D10" s="18">
        <v>1</v>
      </c>
      <c r="E10" s="18">
        <v>20</v>
      </c>
      <c r="F10" s="17"/>
      <c r="G10" s="18">
        <v>56</v>
      </c>
      <c r="H10" s="22">
        <v>60</v>
      </c>
      <c r="I10" s="18"/>
      <c r="J10" s="18">
        <v>1</v>
      </c>
      <c r="K10" s="17"/>
      <c r="L10" s="18"/>
      <c r="M10" s="18"/>
      <c r="N10" s="17">
        <v>1</v>
      </c>
      <c r="O10" s="53"/>
      <c r="P10" s="18"/>
      <c r="Q10" s="56"/>
      <c r="R10" s="57"/>
      <c r="S10" s="57"/>
      <c r="T10" s="60"/>
      <c r="U10" s="61"/>
      <c r="V10" s="61"/>
      <c r="W10" s="62"/>
      <c r="X10" s="60"/>
      <c r="Y10" s="61"/>
      <c r="Z10" s="61"/>
      <c r="AA10" s="62"/>
      <c r="AB10" s="60"/>
      <c r="AC10" s="61"/>
      <c r="AD10" s="61"/>
      <c r="AE10" s="62"/>
      <c r="AF10" s="60"/>
      <c r="AG10" s="62"/>
      <c r="AH10" s="54">
        <f aca="true" t="shared" si="0" ref="AH10:AH48">K10*Dam1+L10*Dam2+M10*Dam3+N10*Dam4+O10*Dam5+P10*Dam6+Q10*Dam7+R10*Dam8+S10*Dam9+T10*Dam10+U10*Dam11+V10*Dam12+W10*Dam13+X10*Dam14+Y10*Dam15+Z10*Dam16+AA10*Dam17+AB10*Dam18+AC10*Dam19+AD10*Dam20+AE10*Dam21+AF10*Dam22+AG10*Dam23</f>
        <v>9</v>
      </c>
      <c r="AI10" s="55">
        <f aca="true" t="shared" si="1" ref="AI10:AI48">K10*Gold1+L10*Gold2+M10*Gold3+N10*Gold4+O10*Gold5+P10*Gold6+Q10*Gold7+R10*Gold8+S10*Gold9+T10*Gold10+U10*Gold11+V10*Gold12+W10*Gold13+X10*Gold14+Y10*Gold15+Z10*Gold16+AA10*Gold17+AB10*Gold18+AC10*Gold19+AD10*Gold20+AE10*Gold21+AF10*Gold22+AG10*Gold23</f>
        <v>9</v>
      </c>
      <c r="AJ10" s="18">
        <f>IF(ISERROR(ROUND(AI10/AH10,2)),"",(ROUND(AI10/AH10,2)))</f>
        <v>1</v>
      </c>
      <c r="AK10" s="22">
        <f aca="true" t="shared" si="2" ref="AK10:AK48">ROUND(AH10/C10,2)</f>
        <v>0.9</v>
      </c>
    </row>
    <row r="11" spans="1:37" ht="13.5">
      <c r="A11" s="16">
        <f aca="true" t="shared" si="3" ref="A11:A48">A10+1</f>
        <v>2</v>
      </c>
      <c r="B11" t="s">
        <v>98</v>
      </c>
      <c r="C11">
        <v>42</v>
      </c>
      <c r="D11">
        <v>1</v>
      </c>
      <c r="E11">
        <v>20</v>
      </c>
      <c r="F11" s="16"/>
      <c r="G11" s="11">
        <v>57</v>
      </c>
      <c r="H11" s="21">
        <v>85</v>
      </c>
      <c r="J11">
        <v>2</v>
      </c>
      <c r="K11" s="16"/>
      <c r="L11" s="6"/>
      <c r="M11" s="6"/>
      <c r="N11" s="16">
        <v>1</v>
      </c>
      <c r="O11" s="6">
        <v>1</v>
      </c>
      <c r="P11" s="6"/>
      <c r="Q11" s="38"/>
      <c r="R11" s="14"/>
      <c r="S11" s="14"/>
      <c r="T11" s="63"/>
      <c r="U11" s="64"/>
      <c r="V11" s="64"/>
      <c r="W11" s="65"/>
      <c r="X11" s="63"/>
      <c r="Y11" s="64"/>
      <c r="Z11" s="64"/>
      <c r="AA11" s="65"/>
      <c r="AB11" s="63"/>
      <c r="AC11" s="64"/>
      <c r="AD11" s="64"/>
      <c r="AE11" s="65"/>
      <c r="AF11" s="63"/>
      <c r="AG11" s="65"/>
      <c r="AH11" s="12">
        <f t="shared" si="0"/>
        <v>33</v>
      </c>
      <c r="AI11" s="13">
        <f t="shared" si="1"/>
        <v>33</v>
      </c>
      <c r="AJ11" s="6">
        <f aca="true" t="shared" si="4" ref="AJ11:AJ48">IF(ISERROR(ROUND(AI11/AH11,2)),"",(ROUND(AI11/AH11,2)))</f>
        <v>1</v>
      </c>
      <c r="AK11" s="21">
        <f t="shared" si="2"/>
        <v>0.79</v>
      </c>
    </row>
    <row r="12" spans="1:37" ht="13.5">
      <c r="A12" s="16">
        <f t="shared" si="3"/>
        <v>3</v>
      </c>
      <c r="B12" t="s">
        <v>99</v>
      </c>
      <c r="C12">
        <v>65</v>
      </c>
      <c r="D12">
        <v>1</v>
      </c>
      <c r="E12">
        <v>20</v>
      </c>
      <c r="F12" s="16"/>
      <c r="G12" s="11">
        <v>56</v>
      </c>
      <c r="H12" s="21">
        <v>110</v>
      </c>
      <c r="J12">
        <v>3</v>
      </c>
      <c r="K12" s="16"/>
      <c r="L12" s="6"/>
      <c r="M12" s="6"/>
      <c r="N12" s="16">
        <v>1</v>
      </c>
      <c r="O12" s="6"/>
      <c r="P12" s="6">
        <v>1</v>
      </c>
      <c r="Q12" s="38"/>
      <c r="R12" s="14"/>
      <c r="S12" s="14"/>
      <c r="T12" s="63"/>
      <c r="U12" s="64"/>
      <c r="V12" s="64"/>
      <c r="W12" s="65"/>
      <c r="X12" s="63"/>
      <c r="Y12" s="64"/>
      <c r="Z12" s="64"/>
      <c r="AA12" s="65"/>
      <c r="AB12" s="63"/>
      <c r="AC12" s="64"/>
      <c r="AD12" s="64"/>
      <c r="AE12" s="65"/>
      <c r="AF12" s="63"/>
      <c r="AG12" s="65"/>
      <c r="AH12" s="12">
        <f t="shared" si="0"/>
        <v>59</v>
      </c>
      <c r="AI12" s="13">
        <f t="shared" si="1"/>
        <v>59</v>
      </c>
      <c r="AJ12" s="6">
        <f t="shared" si="4"/>
        <v>1</v>
      </c>
      <c r="AK12" s="21">
        <f t="shared" si="2"/>
        <v>0.91</v>
      </c>
    </row>
    <row r="13" spans="1:37" ht="13.5">
      <c r="A13" s="16">
        <f t="shared" si="3"/>
        <v>4</v>
      </c>
      <c r="B13" t="s">
        <v>100</v>
      </c>
      <c r="C13">
        <v>75</v>
      </c>
      <c r="D13">
        <v>1</v>
      </c>
      <c r="E13">
        <v>20</v>
      </c>
      <c r="F13" s="16"/>
      <c r="G13" s="11">
        <v>67</v>
      </c>
      <c r="H13" s="21">
        <v>135</v>
      </c>
      <c r="J13">
        <v>4</v>
      </c>
      <c r="K13" s="16"/>
      <c r="L13" s="6"/>
      <c r="M13" s="6"/>
      <c r="N13" s="16"/>
      <c r="O13" s="6">
        <v>1</v>
      </c>
      <c r="P13" s="6">
        <v>1</v>
      </c>
      <c r="Q13" s="38"/>
      <c r="R13" s="14"/>
      <c r="S13" s="14"/>
      <c r="T13" s="63"/>
      <c r="U13" s="64"/>
      <c r="V13" s="64"/>
      <c r="W13" s="65"/>
      <c r="X13" s="63"/>
      <c r="Y13" s="64"/>
      <c r="Z13" s="64"/>
      <c r="AA13" s="65"/>
      <c r="AB13" s="63"/>
      <c r="AC13" s="64"/>
      <c r="AD13" s="64"/>
      <c r="AE13" s="65"/>
      <c r="AF13" s="63"/>
      <c r="AG13" s="65"/>
      <c r="AH13" s="12">
        <f t="shared" si="0"/>
        <v>74</v>
      </c>
      <c r="AI13" s="13">
        <f t="shared" si="1"/>
        <v>74</v>
      </c>
      <c r="AJ13" s="6">
        <f t="shared" si="4"/>
        <v>1</v>
      </c>
      <c r="AK13" s="21">
        <f t="shared" si="2"/>
        <v>0.99</v>
      </c>
    </row>
    <row r="14" spans="1:37" ht="13.5">
      <c r="A14" s="16">
        <f t="shared" si="3"/>
        <v>5</v>
      </c>
      <c r="B14" t="s">
        <v>101</v>
      </c>
      <c r="C14">
        <v>101</v>
      </c>
      <c r="D14">
        <v>1</v>
      </c>
      <c r="E14">
        <v>20</v>
      </c>
      <c r="F14" s="16"/>
      <c r="G14" s="11">
        <v>67</v>
      </c>
      <c r="H14" s="21">
        <v>161</v>
      </c>
      <c r="J14">
        <v>5</v>
      </c>
      <c r="K14" s="16"/>
      <c r="L14" s="6"/>
      <c r="M14" s="6"/>
      <c r="N14" s="16"/>
      <c r="O14" s="6"/>
      <c r="P14" s="6">
        <v>2</v>
      </c>
      <c r="Q14" s="38"/>
      <c r="R14" s="14"/>
      <c r="S14" s="14"/>
      <c r="T14" s="63"/>
      <c r="U14" s="64"/>
      <c r="V14" s="64"/>
      <c r="W14" s="65"/>
      <c r="X14" s="63"/>
      <c r="Y14" s="64"/>
      <c r="Z14" s="64"/>
      <c r="AA14" s="65"/>
      <c r="AB14" s="63"/>
      <c r="AC14" s="64"/>
      <c r="AD14" s="64"/>
      <c r="AE14" s="65"/>
      <c r="AF14" s="63"/>
      <c r="AG14" s="65"/>
      <c r="AH14" s="12">
        <f t="shared" si="0"/>
        <v>100</v>
      </c>
      <c r="AI14" s="13">
        <f t="shared" si="1"/>
        <v>100</v>
      </c>
      <c r="AJ14" s="6">
        <f t="shared" si="4"/>
        <v>1</v>
      </c>
      <c r="AK14" s="21">
        <f t="shared" si="2"/>
        <v>0.99</v>
      </c>
    </row>
    <row r="15" spans="1:37" s="4" customFormat="1" ht="13.5">
      <c r="A15" s="34">
        <f t="shared" si="3"/>
        <v>6</v>
      </c>
      <c r="B15" s="4" t="s">
        <v>102</v>
      </c>
      <c r="C15" s="4">
        <v>87</v>
      </c>
      <c r="D15" s="4">
        <v>1</v>
      </c>
      <c r="E15" s="4">
        <v>20</v>
      </c>
      <c r="F15" s="34"/>
      <c r="G15" s="4">
        <v>95</v>
      </c>
      <c r="H15" s="41">
        <v>187</v>
      </c>
      <c r="I15" s="4" t="s">
        <v>24</v>
      </c>
      <c r="J15" s="4">
        <v>6</v>
      </c>
      <c r="K15" s="34"/>
      <c r="L15" s="7"/>
      <c r="M15" s="7"/>
      <c r="N15" s="34"/>
      <c r="O15" s="7"/>
      <c r="P15" s="7">
        <v>2</v>
      </c>
      <c r="Q15" s="38"/>
      <c r="R15" s="14"/>
      <c r="S15" s="14"/>
      <c r="T15" s="63"/>
      <c r="U15" s="64"/>
      <c r="V15" s="64"/>
      <c r="W15" s="65"/>
      <c r="X15" s="63"/>
      <c r="Y15" s="64"/>
      <c r="Z15" s="64"/>
      <c r="AA15" s="65"/>
      <c r="AB15" s="63"/>
      <c r="AC15" s="64"/>
      <c r="AD15" s="64"/>
      <c r="AE15" s="65"/>
      <c r="AF15" s="63"/>
      <c r="AG15" s="65"/>
      <c r="AH15" s="12">
        <f t="shared" si="0"/>
        <v>100</v>
      </c>
      <c r="AI15" s="13">
        <f t="shared" si="1"/>
        <v>100</v>
      </c>
      <c r="AJ15" s="7">
        <f t="shared" si="4"/>
        <v>1</v>
      </c>
      <c r="AK15" s="41">
        <f t="shared" si="2"/>
        <v>1.15</v>
      </c>
    </row>
    <row r="16" spans="1:37" s="2" customFormat="1" ht="14.25" thickBot="1">
      <c r="A16" s="68">
        <f t="shared" si="3"/>
        <v>7</v>
      </c>
      <c r="B16" s="69" t="s">
        <v>103</v>
      </c>
      <c r="C16" s="69">
        <v>136</v>
      </c>
      <c r="D16" s="69">
        <v>2</v>
      </c>
      <c r="E16" s="69">
        <v>20</v>
      </c>
      <c r="F16" s="68"/>
      <c r="G16" s="69">
        <v>148</v>
      </c>
      <c r="H16" s="77">
        <v>235</v>
      </c>
      <c r="I16" s="69" t="s">
        <v>25</v>
      </c>
      <c r="J16" s="69">
        <v>7</v>
      </c>
      <c r="K16" s="68"/>
      <c r="L16" s="69"/>
      <c r="M16" s="69"/>
      <c r="N16" s="68"/>
      <c r="O16" s="69"/>
      <c r="P16" s="69">
        <v>2</v>
      </c>
      <c r="Q16" s="70"/>
      <c r="R16" s="71"/>
      <c r="S16" s="71"/>
      <c r="T16" s="72"/>
      <c r="U16" s="73"/>
      <c r="V16" s="73"/>
      <c r="W16" s="74"/>
      <c r="X16" s="72"/>
      <c r="Y16" s="73"/>
      <c r="Z16" s="73"/>
      <c r="AA16" s="74"/>
      <c r="AB16" s="72"/>
      <c r="AC16" s="73"/>
      <c r="AD16" s="73"/>
      <c r="AE16" s="74"/>
      <c r="AF16" s="72"/>
      <c r="AG16" s="74"/>
      <c r="AH16" s="75">
        <f t="shared" si="0"/>
        <v>100</v>
      </c>
      <c r="AI16" s="76">
        <f t="shared" si="1"/>
        <v>100</v>
      </c>
      <c r="AJ16" s="69">
        <f t="shared" si="4"/>
        <v>1</v>
      </c>
      <c r="AK16" s="77">
        <f t="shared" si="2"/>
        <v>0.74</v>
      </c>
    </row>
    <row r="17" spans="1:37" s="5" customFormat="1" ht="13.5">
      <c r="A17" s="35">
        <f t="shared" si="3"/>
        <v>8</v>
      </c>
      <c r="B17" s="5" t="s">
        <v>104</v>
      </c>
      <c r="C17" s="5">
        <v>158</v>
      </c>
      <c r="D17" s="5">
        <v>1</v>
      </c>
      <c r="E17" s="5">
        <v>20</v>
      </c>
      <c r="F17" s="35"/>
      <c r="G17" s="5">
        <v>136</v>
      </c>
      <c r="H17" s="42">
        <v>268</v>
      </c>
      <c r="I17" s="5" t="s">
        <v>26</v>
      </c>
      <c r="J17" s="5">
        <v>8</v>
      </c>
      <c r="K17" s="35"/>
      <c r="L17" s="8"/>
      <c r="M17" s="8"/>
      <c r="N17" s="38"/>
      <c r="O17" s="14"/>
      <c r="P17" s="14"/>
      <c r="Q17" s="35">
        <v>1</v>
      </c>
      <c r="R17" s="8">
        <v>2</v>
      </c>
      <c r="S17" s="8"/>
      <c r="T17" s="35"/>
      <c r="U17" s="8"/>
      <c r="V17" s="8"/>
      <c r="W17" s="8"/>
      <c r="X17" s="38"/>
      <c r="Y17" s="14"/>
      <c r="Z17" s="14"/>
      <c r="AA17" s="14"/>
      <c r="AB17" s="35"/>
      <c r="AC17" s="8"/>
      <c r="AD17" s="8"/>
      <c r="AE17" s="8"/>
      <c r="AF17" s="63"/>
      <c r="AG17" s="65"/>
      <c r="AH17" s="12">
        <f t="shared" si="0"/>
        <v>90</v>
      </c>
      <c r="AI17" s="13">
        <f t="shared" si="1"/>
        <v>76</v>
      </c>
      <c r="AJ17" s="8">
        <f t="shared" si="4"/>
        <v>0.84</v>
      </c>
      <c r="AK17" s="42">
        <f t="shared" si="2"/>
        <v>0.57</v>
      </c>
    </row>
    <row r="18" spans="1:37" ht="13.5">
      <c r="A18" s="16">
        <f t="shared" si="3"/>
        <v>9</v>
      </c>
      <c r="B18" t="s">
        <v>105</v>
      </c>
      <c r="C18">
        <v>189</v>
      </c>
      <c r="D18">
        <v>1</v>
      </c>
      <c r="E18">
        <v>20</v>
      </c>
      <c r="F18" s="16"/>
      <c r="G18" s="11">
        <v>193</v>
      </c>
      <c r="H18" s="21">
        <v>276</v>
      </c>
      <c r="J18">
        <v>9</v>
      </c>
      <c r="K18" s="16"/>
      <c r="L18" s="6"/>
      <c r="M18" s="6"/>
      <c r="N18" s="16"/>
      <c r="O18" s="6"/>
      <c r="P18" s="6">
        <v>1</v>
      </c>
      <c r="Q18" s="38"/>
      <c r="R18" s="14"/>
      <c r="S18" s="14"/>
      <c r="T18" s="16"/>
      <c r="U18" s="6"/>
      <c r="V18" s="6"/>
      <c r="W18" s="6"/>
      <c r="X18" s="16"/>
      <c r="Y18" s="6"/>
      <c r="Z18" s="6"/>
      <c r="AA18" s="6"/>
      <c r="AB18" s="16">
        <v>1</v>
      </c>
      <c r="AC18" s="6"/>
      <c r="AD18" s="6"/>
      <c r="AE18" s="6"/>
      <c r="AF18" s="63"/>
      <c r="AG18" s="65"/>
      <c r="AH18" s="12">
        <f t="shared" si="0"/>
        <v>125</v>
      </c>
      <c r="AI18" s="13">
        <f t="shared" si="1"/>
        <v>100</v>
      </c>
      <c r="AJ18" s="6">
        <f t="shared" si="4"/>
        <v>0.8</v>
      </c>
      <c r="AK18" s="21">
        <f t="shared" si="2"/>
        <v>0.66</v>
      </c>
    </row>
    <row r="19" spans="1:37" s="3" customFormat="1" ht="13.5">
      <c r="A19" s="36">
        <f t="shared" si="3"/>
        <v>10</v>
      </c>
      <c r="B19" s="3" t="s">
        <v>106</v>
      </c>
      <c r="C19" s="3">
        <v>212</v>
      </c>
      <c r="D19" s="3">
        <v>2</v>
      </c>
      <c r="E19" s="3">
        <v>20</v>
      </c>
      <c r="F19" s="36"/>
      <c r="G19" s="3">
        <v>201</v>
      </c>
      <c r="H19" s="49">
        <v>333</v>
      </c>
      <c r="I19" s="3" t="s">
        <v>107</v>
      </c>
      <c r="J19" s="3">
        <v>10</v>
      </c>
      <c r="K19" s="36"/>
      <c r="L19" s="9"/>
      <c r="M19" s="9"/>
      <c r="N19" s="36"/>
      <c r="O19" s="9"/>
      <c r="P19" s="9">
        <v>1</v>
      </c>
      <c r="Q19" s="38"/>
      <c r="R19" s="14"/>
      <c r="S19" s="14"/>
      <c r="T19" s="36"/>
      <c r="U19" s="9"/>
      <c r="V19" s="9"/>
      <c r="W19" s="9"/>
      <c r="X19" s="36"/>
      <c r="Y19" s="9"/>
      <c r="Z19" s="9"/>
      <c r="AA19" s="9"/>
      <c r="AB19" s="36">
        <v>2</v>
      </c>
      <c r="AC19" s="9"/>
      <c r="AD19" s="9"/>
      <c r="AE19" s="9"/>
      <c r="AF19" s="63"/>
      <c r="AG19" s="65"/>
      <c r="AH19" s="12">
        <f t="shared" si="0"/>
        <v>200</v>
      </c>
      <c r="AI19" s="13">
        <f t="shared" si="1"/>
        <v>150</v>
      </c>
      <c r="AJ19" s="9">
        <f t="shared" si="4"/>
        <v>0.75</v>
      </c>
      <c r="AK19" s="49">
        <f t="shared" si="2"/>
        <v>0.94</v>
      </c>
    </row>
    <row r="20" spans="1:37" s="1" customFormat="1" ht="13.5">
      <c r="A20" s="37">
        <f t="shared" si="3"/>
        <v>11</v>
      </c>
      <c r="B20" s="1" t="s">
        <v>108</v>
      </c>
      <c r="C20" s="1">
        <v>2000</v>
      </c>
      <c r="D20" s="1">
        <v>45</v>
      </c>
      <c r="E20" s="1">
        <v>1</v>
      </c>
      <c r="F20" s="37"/>
      <c r="G20" s="1">
        <v>226</v>
      </c>
      <c r="H20" s="40">
        <v>396</v>
      </c>
      <c r="I20" s="1" t="s">
        <v>27</v>
      </c>
      <c r="J20" s="1">
        <v>11</v>
      </c>
      <c r="K20" s="37"/>
      <c r="L20" s="10">
        <v>2</v>
      </c>
      <c r="M20" s="10"/>
      <c r="N20" s="37"/>
      <c r="O20" s="10"/>
      <c r="P20" s="10">
        <v>1</v>
      </c>
      <c r="Q20" s="38"/>
      <c r="R20" s="14"/>
      <c r="S20" s="14"/>
      <c r="T20" s="37"/>
      <c r="U20" s="10"/>
      <c r="V20" s="10"/>
      <c r="W20" s="10"/>
      <c r="X20" s="37"/>
      <c r="Y20" s="10"/>
      <c r="Z20" s="10"/>
      <c r="AA20" s="10"/>
      <c r="AB20" s="37">
        <v>2</v>
      </c>
      <c r="AC20" s="10"/>
      <c r="AD20" s="10"/>
      <c r="AE20" s="10"/>
      <c r="AF20" s="63"/>
      <c r="AG20" s="65"/>
      <c r="AH20" s="12">
        <f t="shared" si="0"/>
        <v>232</v>
      </c>
      <c r="AI20" s="13">
        <f t="shared" si="1"/>
        <v>190</v>
      </c>
      <c r="AJ20" s="10">
        <f t="shared" si="4"/>
        <v>0.82</v>
      </c>
      <c r="AK20" s="40">
        <f t="shared" si="2"/>
        <v>0.12</v>
      </c>
    </row>
    <row r="21" spans="1:37" ht="13.5">
      <c r="A21" s="16">
        <f t="shared" si="3"/>
        <v>12</v>
      </c>
      <c r="B21" t="s">
        <v>109</v>
      </c>
      <c r="C21">
        <v>246</v>
      </c>
      <c r="D21">
        <v>2</v>
      </c>
      <c r="E21">
        <v>20</v>
      </c>
      <c r="F21" s="16"/>
      <c r="G21" s="11">
        <v>325</v>
      </c>
      <c r="H21" s="21">
        <v>446</v>
      </c>
      <c r="J21">
        <v>12</v>
      </c>
      <c r="K21" s="16"/>
      <c r="L21" s="6"/>
      <c r="M21" s="6"/>
      <c r="N21" s="16"/>
      <c r="O21" s="6"/>
      <c r="P21" s="6">
        <v>1</v>
      </c>
      <c r="Q21" s="38"/>
      <c r="R21" s="14"/>
      <c r="S21" s="14"/>
      <c r="T21" s="16"/>
      <c r="U21" s="6"/>
      <c r="V21" s="6"/>
      <c r="W21" s="6"/>
      <c r="X21" s="16"/>
      <c r="Y21" s="6"/>
      <c r="Z21" s="6"/>
      <c r="AA21" s="6"/>
      <c r="AB21" s="16">
        <v>2</v>
      </c>
      <c r="AC21" s="6"/>
      <c r="AD21" s="6"/>
      <c r="AE21" s="6"/>
      <c r="AF21" s="63"/>
      <c r="AG21" s="65"/>
      <c r="AH21" s="12">
        <f t="shared" si="0"/>
        <v>200</v>
      </c>
      <c r="AI21" s="13">
        <f t="shared" si="1"/>
        <v>150</v>
      </c>
      <c r="AJ21" s="6">
        <f t="shared" si="4"/>
        <v>0.75</v>
      </c>
      <c r="AK21" s="21">
        <f t="shared" si="2"/>
        <v>0.81</v>
      </c>
    </row>
    <row r="22" spans="1:37" s="4" customFormat="1" ht="13.5">
      <c r="A22" s="34">
        <f t="shared" si="3"/>
        <v>13</v>
      </c>
      <c r="B22" s="4" t="s">
        <v>102</v>
      </c>
      <c r="C22" s="4">
        <v>212</v>
      </c>
      <c r="D22" s="4">
        <v>2</v>
      </c>
      <c r="E22" s="4">
        <v>20</v>
      </c>
      <c r="F22" s="34"/>
      <c r="G22" s="4">
        <v>346</v>
      </c>
      <c r="H22" s="41">
        <v>515</v>
      </c>
      <c r="I22" s="4" t="s">
        <v>24</v>
      </c>
      <c r="J22" s="4">
        <v>13</v>
      </c>
      <c r="K22" s="34"/>
      <c r="L22" s="7"/>
      <c r="M22" s="7"/>
      <c r="N22" s="34"/>
      <c r="O22" s="7"/>
      <c r="P22" s="7">
        <v>1</v>
      </c>
      <c r="Q22" s="38"/>
      <c r="R22" s="14"/>
      <c r="S22" s="14"/>
      <c r="T22" s="34"/>
      <c r="U22" s="7"/>
      <c r="V22" s="7"/>
      <c r="W22" s="7"/>
      <c r="X22" s="34"/>
      <c r="Y22" s="7"/>
      <c r="Z22" s="7"/>
      <c r="AA22" s="7"/>
      <c r="AB22" s="34">
        <v>3</v>
      </c>
      <c r="AC22" s="7"/>
      <c r="AD22" s="7"/>
      <c r="AE22" s="7"/>
      <c r="AF22" s="63"/>
      <c r="AG22" s="65"/>
      <c r="AH22" s="12">
        <f t="shared" si="0"/>
        <v>275</v>
      </c>
      <c r="AI22" s="13">
        <f t="shared" si="1"/>
        <v>200</v>
      </c>
      <c r="AJ22" s="7">
        <f t="shared" si="4"/>
        <v>0.73</v>
      </c>
      <c r="AK22" s="41">
        <f t="shared" si="2"/>
        <v>1.3</v>
      </c>
    </row>
    <row r="23" spans="1:37" s="2" customFormat="1" ht="14.25" thickBot="1">
      <c r="A23" s="68">
        <f t="shared" si="3"/>
        <v>14</v>
      </c>
      <c r="B23" s="69" t="s">
        <v>110</v>
      </c>
      <c r="C23" s="69">
        <v>331</v>
      </c>
      <c r="D23" s="69">
        <v>2</v>
      </c>
      <c r="E23" s="69">
        <v>20</v>
      </c>
      <c r="F23" s="68"/>
      <c r="G23" s="69">
        <v>424</v>
      </c>
      <c r="H23" s="77">
        <v>586</v>
      </c>
      <c r="I23" s="69" t="s">
        <v>25</v>
      </c>
      <c r="J23" s="69">
        <v>14</v>
      </c>
      <c r="K23" s="68"/>
      <c r="L23" s="69"/>
      <c r="M23" s="69"/>
      <c r="N23" s="68"/>
      <c r="O23" s="69"/>
      <c r="P23" s="69">
        <v>1</v>
      </c>
      <c r="Q23" s="70"/>
      <c r="R23" s="71"/>
      <c r="S23" s="71"/>
      <c r="T23" s="68"/>
      <c r="U23" s="69"/>
      <c r="V23" s="69"/>
      <c r="W23" s="69"/>
      <c r="X23" s="68"/>
      <c r="Y23" s="69"/>
      <c r="Z23" s="69"/>
      <c r="AA23" s="69"/>
      <c r="AB23" s="68">
        <v>3</v>
      </c>
      <c r="AC23" s="69"/>
      <c r="AD23" s="69"/>
      <c r="AE23" s="69"/>
      <c r="AF23" s="72"/>
      <c r="AG23" s="74"/>
      <c r="AH23" s="75">
        <f t="shared" si="0"/>
        <v>275</v>
      </c>
      <c r="AI23" s="76">
        <f t="shared" si="1"/>
        <v>200</v>
      </c>
      <c r="AJ23" s="69">
        <f t="shared" si="4"/>
        <v>0.73</v>
      </c>
      <c r="AK23" s="77">
        <f t="shared" si="2"/>
        <v>0.83</v>
      </c>
    </row>
    <row r="24" spans="1:37" ht="13.5">
      <c r="A24" s="16">
        <f t="shared" si="3"/>
        <v>15</v>
      </c>
      <c r="B24" t="s">
        <v>111</v>
      </c>
      <c r="C24">
        <v>384</v>
      </c>
      <c r="D24">
        <v>2</v>
      </c>
      <c r="E24">
        <v>20</v>
      </c>
      <c r="F24" s="16"/>
      <c r="G24" s="11">
        <v>455</v>
      </c>
      <c r="H24" s="21">
        <v>664</v>
      </c>
      <c r="J24">
        <v>15</v>
      </c>
      <c r="K24" s="16"/>
      <c r="L24" s="6"/>
      <c r="M24" s="6"/>
      <c r="N24" s="16"/>
      <c r="O24" s="6"/>
      <c r="P24" s="6">
        <v>1</v>
      </c>
      <c r="Q24" s="38"/>
      <c r="R24" s="14"/>
      <c r="S24" s="14"/>
      <c r="T24" s="16">
        <v>1</v>
      </c>
      <c r="U24" s="6"/>
      <c r="V24" s="6"/>
      <c r="W24" s="6"/>
      <c r="X24" s="16"/>
      <c r="Y24" s="6"/>
      <c r="Z24" s="6"/>
      <c r="AA24" s="6"/>
      <c r="AB24" s="16">
        <v>3</v>
      </c>
      <c r="AC24" s="6"/>
      <c r="AD24" s="6"/>
      <c r="AE24" s="6"/>
      <c r="AF24" s="63"/>
      <c r="AG24" s="65"/>
      <c r="AH24" s="12">
        <f t="shared" si="0"/>
        <v>300</v>
      </c>
      <c r="AI24" s="13">
        <f t="shared" si="1"/>
        <v>250</v>
      </c>
      <c r="AJ24" s="6">
        <f t="shared" si="4"/>
        <v>0.83</v>
      </c>
      <c r="AK24" s="21">
        <f t="shared" si="2"/>
        <v>0.78</v>
      </c>
    </row>
    <row r="25" spans="1:37" ht="13.5">
      <c r="A25" s="16">
        <f t="shared" si="3"/>
        <v>16</v>
      </c>
      <c r="B25" t="s">
        <v>112</v>
      </c>
      <c r="C25">
        <v>445</v>
      </c>
      <c r="D25">
        <v>2</v>
      </c>
      <c r="E25">
        <v>20</v>
      </c>
      <c r="F25" s="16"/>
      <c r="G25" s="11">
        <v>544</v>
      </c>
      <c r="H25" s="21">
        <v>745</v>
      </c>
      <c r="J25">
        <v>16</v>
      </c>
      <c r="K25" s="16"/>
      <c r="L25" s="6"/>
      <c r="M25" s="6"/>
      <c r="N25" s="16"/>
      <c r="O25" s="6"/>
      <c r="P25" s="6">
        <v>1</v>
      </c>
      <c r="Q25" s="38"/>
      <c r="R25" s="14"/>
      <c r="S25" s="14"/>
      <c r="T25" s="16">
        <v>1</v>
      </c>
      <c r="U25" s="6"/>
      <c r="V25" s="6"/>
      <c r="W25" s="6"/>
      <c r="X25" s="16"/>
      <c r="Y25" s="6"/>
      <c r="Z25" s="6"/>
      <c r="AA25" s="6"/>
      <c r="AB25" s="16">
        <v>3</v>
      </c>
      <c r="AC25" s="6"/>
      <c r="AD25" s="6"/>
      <c r="AE25" s="6"/>
      <c r="AF25" s="63"/>
      <c r="AG25" s="65"/>
      <c r="AH25" s="12">
        <f t="shared" si="0"/>
        <v>300</v>
      </c>
      <c r="AI25" s="13">
        <f t="shared" si="1"/>
        <v>250</v>
      </c>
      <c r="AJ25" s="6">
        <f t="shared" si="4"/>
        <v>0.83</v>
      </c>
      <c r="AK25" s="21">
        <f t="shared" si="2"/>
        <v>0.67</v>
      </c>
    </row>
    <row r="26" spans="1:37" s="5" customFormat="1" ht="13.5">
      <c r="A26" s="35">
        <f t="shared" si="3"/>
        <v>17</v>
      </c>
      <c r="B26" s="5" t="s">
        <v>113</v>
      </c>
      <c r="C26" s="5">
        <v>580</v>
      </c>
      <c r="D26" s="5">
        <v>2</v>
      </c>
      <c r="E26" s="5">
        <v>20</v>
      </c>
      <c r="F26" s="35">
        <v>3</v>
      </c>
      <c r="G26" s="5">
        <v>635</v>
      </c>
      <c r="H26" s="42">
        <v>828</v>
      </c>
      <c r="I26" s="5" t="s">
        <v>26</v>
      </c>
      <c r="J26" s="5">
        <v>17</v>
      </c>
      <c r="K26" s="35"/>
      <c r="L26" s="8"/>
      <c r="M26" s="8"/>
      <c r="N26" s="38"/>
      <c r="O26" s="14"/>
      <c r="P26" s="14">
        <v>1</v>
      </c>
      <c r="Q26" s="35"/>
      <c r="R26" s="8"/>
      <c r="S26" s="8"/>
      <c r="T26" s="35">
        <v>1</v>
      </c>
      <c r="U26" s="8"/>
      <c r="V26" s="8"/>
      <c r="W26" s="8"/>
      <c r="X26" s="38"/>
      <c r="Y26" s="14"/>
      <c r="Z26" s="14"/>
      <c r="AA26" s="14"/>
      <c r="AB26" s="35">
        <v>3</v>
      </c>
      <c r="AC26" s="8"/>
      <c r="AD26" s="8"/>
      <c r="AE26" s="8"/>
      <c r="AF26" s="63"/>
      <c r="AG26" s="65"/>
      <c r="AH26" s="12">
        <f t="shared" si="0"/>
        <v>300</v>
      </c>
      <c r="AI26" s="13">
        <f t="shared" si="1"/>
        <v>250</v>
      </c>
      <c r="AJ26" s="8">
        <f t="shared" si="4"/>
        <v>0.83</v>
      </c>
      <c r="AK26" s="42">
        <f t="shared" si="2"/>
        <v>0.52</v>
      </c>
    </row>
    <row r="27" spans="1:37" ht="13.5">
      <c r="A27" s="16">
        <f t="shared" si="3"/>
        <v>18</v>
      </c>
      <c r="B27" t="s">
        <v>114</v>
      </c>
      <c r="C27">
        <v>695</v>
      </c>
      <c r="D27">
        <v>2</v>
      </c>
      <c r="E27">
        <v>20</v>
      </c>
      <c r="F27" s="16"/>
      <c r="G27" s="11">
        <v>687</v>
      </c>
      <c r="H27" s="21">
        <v>925</v>
      </c>
      <c r="J27">
        <v>18</v>
      </c>
      <c r="K27" s="16"/>
      <c r="L27" s="6"/>
      <c r="M27" s="6"/>
      <c r="N27" s="16"/>
      <c r="O27" s="6"/>
      <c r="P27" s="6">
        <v>1</v>
      </c>
      <c r="Q27" s="38"/>
      <c r="R27" s="14"/>
      <c r="S27" s="14"/>
      <c r="T27" s="16">
        <v>1</v>
      </c>
      <c r="U27" s="6"/>
      <c r="V27" s="6"/>
      <c r="W27" s="6"/>
      <c r="X27" s="16"/>
      <c r="Y27" s="6"/>
      <c r="Z27" s="6"/>
      <c r="AA27" s="6"/>
      <c r="AB27" s="16">
        <v>4</v>
      </c>
      <c r="AC27" s="6"/>
      <c r="AD27" s="6"/>
      <c r="AE27" s="6"/>
      <c r="AF27" s="63"/>
      <c r="AG27" s="65"/>
      <c r="AH27" s="12">
        <f t="shared" si="0"/>
        <v>375</v>
      </c>
      <c r="AI27" s="13">
        <f t="shared" si="1"/>
        <v>300</v>
      </c>
      <c r="AJ27" s="6">
        <f t="shared" si="4"/>
        <v>0.8</v>
      </c>
      <c r="AK27" s="21">
        <f t="shared" si="2"/>
        <v>0.54</v>
      </c>
    </row>
    <row r="28" spans="1:37" s="4" customFormat="1" ht="13.5">
      <c r="A28" s="34">
        <f t="shared" si="3"/>
        <v>19</v>
      </c>
      <c r="B28" s="4" t="s">
        <v>102</v>
      </c>
      <c r="C28" s="4">
        <v>599</v>
      </c>
      <c r="D28" s="4">
        <v>2</v>
      </c>
      <c r="E28" s="4">
        <v>20</v>
      </c>
      <c r="F28" s="34">
        <v>1</v>
      </c>
      <c r="G28" s="4">
        <v>715</v>
      </c>
      <c r="H28" s="41">
        <v>1025</v>
      </c>
      <c r="I28" s="4" t="s">
        <v>24</v>
      </c>
      <c r="J28" s="4">
        <v>19</v>
      </c>
      <c r="K28" s="34"/>
      <c r="L28" s="7"/>
      <c r="M28" s="7"/>
      <c r="N28" s="34"/>
      <c r="O28" s="7"/>
      <c r="P28" s="7">
        <v>1</v>
      </c>
      <c r="Q28" s="38"/>
      <c r="R28" s="14"/>
      <c r="S28" s="14"/>
      <c r="T28" s="34">
        <v>1</v>
      </c>
      <c r="U28" s="7"/>
      <c r="V28" s="7"/>
      <c r="W28" s="7"/>
      <c r="X28" s="34"/>
      <c r="Y28" s="7"/>
      <c r="Z28" s="7"/>
      <c r="AA28" s="7"/>
      <c r="AB28" s="34">
        <v>3</v>
      </c>
      <c r="AC28" s="7">
        <v>1</v>
      </c>
      <c r="AD28" s="7"/>
      <c r="AE28" s="7"/>
      <c r="AF28" s="63"/>
      <c r="AG28" s="65"/>
      <c r="AH28" s="12">
        <f t="shared" si="0"/>
        <v>475</v>
      </c>
      <c r="AI28" s="13">
        <f t="shared" si="1"/>
        <v>375</v>
      </c>
      <c r="AJ28" s="7">
        <f t="shared" si="4"/>
        <v>0.79</v>
      </c>
      <c r="AK28" s="41">
        <f t="shared" si="2"/>
        <v>0.79</v>
      </c>
    </row>
    <row r="29" spans="1:37" ht="13.5">
      <c r="A29" s="16">
        <f t="shared" si="3"/>
        <v>20</v>
      </c>
      <c r="B29" t="s">
        <v>115</v>
      </c>
      <c r="C29">
        <v>806</v>
      </c>
      <c r="D29">
        <v>3</v>
      </c>
      <c r="E29">
        <v>20</v>
      </c>
      <c r="F29" s="16"/>
      <c r="G29" s="11">
        <v>742</v>
      </c>
      <c r="H29" s="21">
        <v>1150</v>
      </c>
      <c r="J29">
        <v>20</v>
      </c>
      <c r="K29" s="16"/>
      <c r="L29" s="6"/>
      <c r="M29" s="6"/>
      <c r="N29" s="16"/>
      <c r="O29" s="6"/>
      <c r="P29" s="11">
        <v>1</v>
      </c>
      <c r="Q29" s="38"/>
      <c r="R29" s="14"/>
      <c r="S29" s="14"/>
      <c r="T29" s="16">
        <v>1</v>
      </c>
      <c r="U29" s="6"/>
      <c r="V29" s="6"/>
      <c r="W29" s="6"/>
      <c r="X29" s="16"/>
      <c r="Y29" s="6"/>
      <c r="Z29" s="6"/>
      <c r="AA29" s="6"/>
      <c r="AB29" s="16">
        <v>5</v>
      </c>
      <c r="AC29" s="6">
        <v>1</v>
      </c>
      <c r="AD29" s="6"/>
      <c r="AE29" s="6"/>
      <c r="AF29" s="63"/>
      <c r="AG29" s="65"/>
      <c r="AH29" s="12">
        <f t="shared" si="0"/>
        <v>625</v>
      </c>
      <c r="AI29" s="13">
        <f t="shared" si="1"/>
        <v>475</v>
      </c>
      <c r="AJ29" s="6">
        <f t="shared" si="4"/>
        <v>0.76</v>
      </c>
      <c r="AK29" s="21">
        <f t="shared" si="2"/>
        <v>0.78</v>
      </c>
    </row>
    <row r="30" spans="1:37" s="2" customFormat="1" ht="14.25" thickBot="1">
      <c r="A30" s="68">
        <f t="shared" si="3"/>
        <v>21</v>
      </c>
      <c r="B30" s="69" t="s">
        <v>106</v>
      </c>
      <c r="C30" s="69">
        <v>1125</v>
      </c>
      <c r="D30" s="69">
        <v>2</v>
      </c>
      <c r="E30" s="69">
        <v>20</v>
      </c>
      <c r="F30" s="68"/>
      <c r="G30" s="69">
        <v>750</v>
      </c>
      <c r="H30" s="77">
        <v>1257</v>
      </c>
      <c r="I30" s="69" t="s">
        <v>116</v>
      </c>
      <c r="J30" s="69">
        <v>21</v>
      </c>
      <c r="K30" s="68"/>
      <c r="L30" s="69"/>
      <c r="M30" s="69"/>
      <c r="N30" s="68"/>
      <c r="O30" s="69"/>
      <c r="P30" s="69">
        <v>1</v>
      </c>
      <c r="Q30" s="70"/>
      <c r="R30" s="71"/>
      <c r="S30" s="71"/>
      <c r="T30" s="68">
        <v>1</v>
      </c>
      <c r="U30" s="69"/>
      <c r="V30" s="69"/>
      <c r="W30" s="69"/>
      <c r="X30" s="68"/>
      <c r="Y30" s="69"/>
      <c r="Z30" s="69"/>
      <c r="AA30" s="69"/>
      <c r="AB30" s="68">
        <v>7</v>
      </c>
      <c r="AC30" s="69">
        <v>1</v>
      </c>
      <c r="AD30" s="69"/>
      <c r="AE30" s="69"/>
      <c r="AF30" s="72"/>
      <c r="AG30" s="74"/>
      <c r="AH30" s="75">
        <f t="shared" si="0"/>
        <v>775</v>
      </c>
      <c r="AI30" s="76">
        <f t="shared" si="1"/>
        <v>575</v>
      </c>
      <c r="AJ30" s="69">
        <f t="shared" si="4"/>
        <v>0.74</v>
      </c>
      <c r="AK30" s="77">
        <f t="shared" si="2"/>
        <v>0.69</v>
      </c>
    </row>
    <row r="31" spans="1:37" s="1" customFormat="1" ht="13.5">
      <c r="A31" s="37">
        <f t="shared" si="3"/>
        <v>22</v>
      </c>
      <c r="B31" s="1" t="s">
        <v>108</v>
      </c>
      <c r="C31" s="1">
        <v>14000</v>
      </c>
      <c r="D31" s="1">
        <v>55</v>
      </c>
      <c r="E31" s="1">
        <v>1</v>
      </c>
      <c r="F31" s="37"/>
      <c r="G31" s="1">
        <v>770</v>
      </c>
      <c r="H31" s="40">
        <v>1325</v>
      </c>
      <c r="I31" s="1" t="s">
        <v>27</v>
      </c>
      <c r="J31" s="1">
        <v>22</v>
      </c>
      <c r="K31" s="37"/>
      <c r="L31" s="10"/>
      <c r="M31" s="10"/>
      <c r="N31" s="37"/>
      <c r="O31" s="10"/>
      <c r="P31" s="10">
        <v>1</v>
      </c>
      <c r="Q31" s="38"/>
      <c r="R31" s="14"/>
      <c r="S31" s="14"/>
      <c r="T31" s="37">
        <v>1</v>
      </c>
      <c r="U31" s="10"/>
      <c r="V31" s="10"/>
      <c r="W31" s="10"/>
      <c r="X31" s="37">
        <v>1</v>
      </c>
      <c r="Y31" s="10"/>
      <c r="Z31" s="10"/>
      <c r="AA31" s="10"/>
      <c r="AB31" s="37">
        <v>7</v>
      </c>
      <c r="AC31" s="10">
        <v>1</v>
      </c>
      <c r="AD31" s="10"/>
      <c r="AE31" s="10"/>
      <c r="AF31" s="37"/>
      <c r="AG31" s="40"/>
      <c r="AH31" s="12">
        <f t="shared" si="0"/>
        <v>919</v>
      </c>
      <c r="AI31" s="13">
        <f t="shared" si="1"/>
        <v>625</v>
      </c>
      <c r="AJ31" s="10">
        <f t="shared" si="4"/>
        <v>0.68</v>
      </c>
      <c r="AK31" s="40">
        <f t="shared" si="2"/>
        <v>0.07</v>
      </c>
    </row>
    <row r="32" spans="1:37" ht="13.5">
      <c r="A32" s="16">
        <f t="shared" si="3"/>
        <v>23</v>
      </c>
      <c r="B32" t="s">
        <v>117</v>
      </c>
      <c r="C32">
        <v>1075</v>
      </c>
      <c r="D32">
        <v>3</v>
      </c>
      <c r="E32">
        <v>20</v>
      </c>
      <c r="F32" s="16"/>
      <c r="G32" s="11">
        <v>913</v>
      </c>
      <c r="H32" s="21">
        <v>1455</v>
      </c>
      <c r="J32">
        <v>23</v>
      </c>
      <c r="K32" s="16"/>
      <c r="L32" s="6"/>
      <c r="M32" s="6"/>
      <c r="N32" s="16"/>
      <c r="O32" s="6"/>
      <c r="P32" s="6">
        <v>1</v>
      </c>
      <c r="Q32" s="38"/>
      <c r="R32" s="14"/>
      <c r="S32" s="14"/>
      <c r="T32" s="16">
        <v>1</v>
      </c>
      <c r="U32" s="6"/>
      <c r="V32" s="6"/>
      <c r="W32" s="6"/>
      <c r="X32" s="16">
        <v>1</v>
      </c>
      <c r="Y32" s="6"/>
      <c r="Z32" s="6"/>
      <c r="AA32" s="6"/>
      <c r="AB32" s="16">
        <v>7</v>
      </c>
      <c r="AC32" s="6">
        <v>1</v>
      </c>
      <c r="AD32" s="6"/>
      <c r="AE32" s="6"/>
      <c r="AF32" s="16"/>
      <c r="AG32" s="21"/>
      <c r="AH32" s="12">
        <f t="shared" si="0"/>
        <v>919</v>
      </c>
      <c r="AI32" s="13">
        <f t="shared" si="1"/>
        <v>625</v>
      </c>
      <c r="AJ32" s="6">
        <f t="shared" si="4"/>
        <v>0.68</v>
      </c>
      <c r="AK32" s="21">
        <f t="shared" si="2"/>
        <v>0.85</v>
      </c>
    </row>
    <row r="33" spans="1:37" ht="13.5">
      <c r="A33" s="16">
        <f t="shared" si="3"/>
        <v>24</v>
      </c>
      <c r="B33" t="s">
        <v>118</v>
      </c>
      <c r="C33">
        <v>1265</v>
      </c>
      <c r="D33">
        <v>4</v>
      </c>
      <c r="E33">
        <v>20</v>
      </c>
      <c r="F33" s="16"/>
      <c r="G33" s="11">
        <v>1092</v>
      </c>
      <c r="H33" s="21">
        <v>1618</v>
      </c>
      <c r="J33">
        <v>24</v>
      </c>
      <c r="K33" s="16"/>
      <c r="L33" s="6"/>
      <c r="M33" s="6"/>
      <c r="N33" s="16"/>
      <c r="O33" s="6"/>
      <c r="P33" s="6">
        <v>1</v>
      </c>
      <c r="Q33" s="38"/>
      <c r="R33" s="14"/>
      <c r="S33" s="14"/>
      <c r="T33" s="16">
        <v>1</v>
      </c>
      <c r="U33" s="6"/>
      <c r="V33" s="6"/>
      <c r="W33" s="6"/>
      <c r="X33" s="16">
        <v>1</v>
      </c>
      <c r="Y33" s="6"/>
      <c r="Z33" s="6"/>
      <c r="AA33" s="6"/>
      <c r="AB33" s="16">
        <v>7</v>
      </c>
      <c r="AC33" s="6">
        <v>1</v>
      </c>
      <c r="AD33" s="6"/>
      <c r="AE33" s="6"/>
      <c r="AF33" s="16"/>
      <c r="AG33" s="21"/>
      <c r="AH33" s="12">
        <f t="shared" si="0"/>
        <v>919</v>
      </c>
      <c r="AI33" s="13">
        <f t="shared" si="1"/>
        <v>625</v>
      </c>
      <c r="AJ33" s="6">
        <f t="shared" si="4"/>
        <v>0.68</v>
      </c>
      <c r="AK33" s="21">
        <f t="shared" si="2"/>
        <v>0.73</v>
      </c>
    </row>
    <row r="34" spans="1:37" ht="13.5">
      <c r="A34" s="16">
        <f t="shared" si="3"/>
        <v>25</v>
      </c>
      <c r="B34" t="s">
        <v>119</v>
      </c>
      <c r="C34">
        <v>1468</v>
      </c>
      <c r="D34">
        <v>4</v>
      </c>
      <c r="E34">
        <v>20</v>
      </c>
      <c r="F34" s="16"/>
      <c r="G34" s="11">
        <v>1289</v>
      </c>
      <c r="H34" s="21">
        <v>1797</v>
      </c>
      <c r="J34">
        <v>25</v>
      </c>
      <c r="K34" s="16"/>
      <c r="L34" s="6"/>
      <c r="M34" s="6"/>
      <c r="N34" s="16"/>
      <c r="O34" s="6"/>
      <c r="P34" s="11">
        <v>1</v>
      </c>
      <c r="Q34" s="38"/>
      <c r="R34" s="14"/>
      <c r="S34" s="14"/>
      <c r="T34" s="16">
        <v>1</v>
      </c>
      <c r="U34" s="6"/>
      <c r="V34" s="6"/>
      <c r="W34" s="6"/>
      <c r="X34" s="16">
        <v>1</v>
      </c>
      <c r="Y34" s="6"/>
      <c r="Z34" s="6"/>
      <c r="AA34" s="6"/>
      <c r="AB34" s="16">
        <v>7</v>
      </c>
      <c r="AC34" s="11">
        <v>1</v>
      </c>
      <c r="AD34" s="6"/>
      <c r="AE34" s="6"/>
      <c r="AF34" s="16"/>
      <c r="AG34" s="21"/>
      <c r="AH34" s="12">
        <f t="shared" si="0"/>
        <v>919</v>
      </c>
      <c r="AI34" s="13">
        <f t="shared" si="1"/>
        <v>625</v>
      </c>
      <c r="AJ34" s="6">
        <f t="shared" si="4"/>
        <v>0.68</v>
      </c>
      <c r="AK34" s="21">
        <f t="shared" si="2"/>
        <v>0.63</v>
      </c>
    </row>
    <row r="35" spans="1:37" s="4" customFormat="1" ht="13.5">
      <c r="A35" s="34">
        <f t="shared" si="3"/>
        <v>26</v>
      </c>
      <c r="B35" s="4" t="s">
        <v>102</v>
      </c>
      <c r="C35" s="4">
        <v>1265</v>
      </c>
      <c r="D35" s="4">
        <v>4</v>
      </c>
      <c r="E35" s="4">
        <v>20</v>
      </c>
      <c r="F35" s="34"/>
      <c r="G35" s="4">
        <v>1285</v>
      </c>
      <c r="H35" s="41">
        <v>1994</v>
      </c>
      <c r="I35" s="4" t="s">
        <v>24</v>
      </c>
      <c r="J35" s="4">
        <v>26</v>
      </c>
      <c r="K35" s="34"/>
      <c r="L35" s="7"/>
      <c r="M35" s="7"/>
      <c r="N35" s="34"/>
      <c r="O35" s="7"/>
      <c r="P35" s="7">
        <v>1</v>
      </c>
      <c r="Q35" s="38"/>
      <c r="R35" s="14"/>
      <c r="S35" s="14"/>
      <c r="T35" s="34">
        <v>1</v>
      </c>
      <c r="U35" s="7"/>
      <c r="V35" s="7"/>
      <c r="W35" s="7"/>
      <c r="X35" s="34">
        <v>1</v>
      </c>
      <c r="Y35" s="7"/>
      <c r="Z35" s="7"/>
      <c r="AA35" s="7"/>
      <c r="AB35" s="34">
        <v>7</v>
      </c>
      <c r="AC35" s="7">
        <v>1</v>
      </c>
      <c r="AD35" s="7"/>
      <c r="AE35" s="7"/>
      <c r="AF35" s="34">
        <v>1</v>
      </c>
      <c r="AG35" s="41"/>
      <c r="AH35" s="12">
        <f t="shared" si="0"/>
        <v>2919</v>
      </c>
      <c r="AI35" s="13">
        <f t="shared" si="1"/>
        <v>825</v>
      </c>
      <c r="AJ35" s="7">
        <f t="shared" si="4"/>
        <v>0.28</v>
      </c>
      <c r="AK35" s="41">
        <f t="shared" si="2"/>
        <v>2.31</v>
      </c>
    </row>
    <row r="36" spans="1:37" s="5" customFormat="1" ht="13.5">
      <c r="A36" s="35">
        <f t="shared" si="3"/>
        <v>27</v>
      </c>
      <c r="B36" s="5" t="s">
        <v>113</v>
      </c>
      <c r="C36" s="5">
        <v>1615</v>
      </c>
      <c r="D36" s="5">
        <v>4</v>
      </c>
      <c r="E36" s="5">
        <v>20</v>
      </c>
      <c r="F36" s="35"/>
      <c r="G36" s="5">
        <v>1501</v>
      </c>
      <c r="H36" s="42">
        <v>2190</v>
      </c>
      <c r="I36" s="5" t="s">
        <v>26</v>
      </c>
      <c r="J36" s="5">
        <v>27</v>
      </c>
      <c r="K36" s="35"/>
      <c r="L36" s="8"/>
      <c r="M36" s="8"/>
      <c r="N36" s="38"/>
      <c r="O36" s="14"/>
      <c r="P36" s="14">
        <v>1</v>
      </c>
      <c r="Q36" s="35"/>
      <c r="R36" s="8"/>
      <c r="S36" s="8"/>
      <c r="T36" s="35">
        <v>1</v>
      </c>
      <c r="U36" s="8"/>
      <c r="V36" s="8"/>
      <c r="W36" s="8"/>
      <c r="X36" s="38">
        <v>1</v>
      </c>
      <c r="Y36" s="14"/>
      <c r="Z36" s="14"/>
      <c r="AA36" s="14"/>
      <c r="AB36" s="35">
        <v>7</v>
      </c>
      <c r="AC36" s="8">
        <v>1</v>
      </c>
      <c r="AD36" s="8"/>
      <c r="AE36" s="8"/>
      <c r="AF36" s="35">
        <v>1</v>
      </c>
      <c r="AG36" s="42"/>
      <c r="AH36" s="12">
        <f t="shared" si="0"/>
        <v>2919</v>
      </c>
      <c r="AI36" s="13">
        <f t="shared" si="1"/>
        <v>825</v>
      </c>
      <c r="AJ36" s="8">
        <f t="shared" si="4"/>
        <v>0.28</v>
      </c>
      <c r="AK36" s="42">
        <f t="shared" si="2"/>
        <v>1.81</v>
      </c>
    </row>
    <row r="37" spans="1:37" s="2" customFormat="1" ht="14.25" thickBot="1">
      <c r="A37" s="68">
        <f t="shared" si="3"/>
        <v>28</v>
      </c>
      <c r="B37" s="69" t="s">
        <v>120</v>
      </c>
      <c r="C37" s="69">
        <v>1935</v>
      </c>
      <c r="D37" s="69">
        <v>4</v>
      </c>
      <c r="E37" s="69">
        <v>20</v>
      </c>
      <c r="F37" s="68"/>
      <c r="G37" s="69">
        <v>1519</v>
      </c>
      <c r="H37" s="77">
        <v>2406</v>
      </c>
      <c r="I37" s="69" t="s">
        <v>25</v>
      </c>
      <c r="J37" s="69">
        <v>28</v>
      </c>
      <c r="K37" s="68"/>
      <c r="L37" s="69"/>
      <c r="M37" s="69"/>
      <c r="N37" s="68"/>
      <c r="O37" s="69"/>
      <c r="P37" s="69">
        <v>1</v>
      </c>
      <c r="Q37" s="70"/>
      <c r="R37" s="71"/>
      <c r="S37" s="71"/>
      <c r="T37" s="68">
        <v>1</v>
      </c>
      <c r="U37" s="69"/>
      <c r="V37" s="69"/>
      <c r="W37" s="69"/>
      <c r="X37" s="68">
        <v>1</v>
      </c>
      <c r="Y37" s="69"/>
      <c r="Z37" s="69"/>
      <c r="AA37" s="69"/>
      <c r="AB37" s="68">
        <v>7</v>
      </c>
      <c r="AC37" s="69">
        <v>1</v>
      </c>
      <c r="AD37" s="69"/>
      <c r="AE37" s="69"/>
      <c r="AF37" s="68">
        <v>2</v>
      </c>
      <c r="AG37" s="77"/>
      <c r="AH37" s="75">
        <f t="shared" si="0"/>
        <v>4919</v>
      </c>
      <c r="AI37" s="76">
        <f t="shared" si="1"/>
        <v>1025</v>
      </c>
      <c r="AJ37" s="69">
        <f t="shared" si="4"/>
        <v>0.21</v>
      </c>
      <c r="AK37" s="77">
        <f t="shared" si="2"/>
        <v>2.54</v>
      </c>
    </row>
    <row r="38" spans="1:37" ht="13.5">
      <c r="A38" s="16">
        <f t="shared" si="3"/>
        <v>29</v>
      </c>
      <c r="B38" t="s">
        <v>121</v>
      </c>
      <c r="C38">
        <v>2165</v>
      </c>
      <c r="D38">
        <v>5</v>
      </c>
      <c r="E38">
        <v>20</v>
      </c>
      <c r="F38" s="16"/>
      <c r="G38" s="11">
        <v>1904</v>
      </c>
      <c r="H38" s="21">
        <v>2131</v>
      </c>
      <c r="J38">
        <v>29</v>
      </c>
      <c r="K38" s="16"/>
      <c r="L38" s="6"/>
      <c r="M38" s="6"/>
      <c r="N38" s="16"/>
      <c r="O38" s="6"/>
      <c r="P38" s="6"/>
      <c r="Q38" s="38"/>
      <c r="R38" s="14"/>
      <c r="S38" s="14"/>
      <c r="T38" s="16">
        <v>1</v>
      </c>
      <c r="U38" s="6"/>
      <c r="V38" s="6"/>
      <c r="W38" s="6"/>
      <c r="X38" s="16">
        <v>1</v>
      </c>
      <c r="Y38" s="6"/>
      <c r="Z38" s="6"/>
      <c r="AA38" s="6"/>
      <c r="AB38" s="16">
        <v>7</v>
      </c>
      <c r="AC38" s="6">
        <v>1</v>
      </c>
      <c r="AD38" s="6"/>
      <c r="AE38" s="6"/>
      <c r="AF38" s="16">
        <v>2</v>
      </c>
      <c r="AG38" s="21"/>
      <c r="AH38" s="12">
        <f t="shared" si="0"/>
        <v>4869</v>
      </c>
      <c r="AI38" s="13">
        <f t="shared" si="1"/>
        <v>975</v>
      </c>
      <c r="AJ38" s="6">
        <f t="shared" si="4"/>
        <v>0.2</v>
      </c>
      <c r="AK38" s="21">
        <f t="shared" si="2"/>
        <v>2.25</v>
      </c>
    </row>
    <row r="39" spans="1:37" ht="13.5">
      <c r="A39" s="16">
        <f t="shared" si="3"/>
        <v>30</v>
      </c>
      <c r="B39" t="s">
        <v>122</v>
      </c>
      <c r="C39">
        <v>2405</v>
      </c>
      <c r="D39">
        <v>5</v>
      </c>
      <c r="E39">
        <v>20</v>
      </c>
      <c r="F39" s="16"/>
      <c r="G39" s="11">
        <v>2304</v>
      </c>
      <c r="H39" s="21">
        <v>2979</v>
      </c>
      <c r="J39">
        <v>30</v>
      </c>
      <c r="K39" s="16"/>
      <c r="L39" s="6"/>
      <c r="M39" s="6"/>
      <c r="N39" s="16"/>
      <c r="O39" s="6"/>
      <c r="P39" s="6"/>
      <c r="Q39" s="38"/>
      <c r="R39" s="14"/>
      <c r="S39" s="14"/>
      <c r="T39" s="16">
        <v>1</v>
      </c>
      <c r="U39" s="6"/>
      <c r="V39" s="6"/>
      <c r="W39" s="6"/>
      <c r="X39" s="16">
        <v>1</v>
      </c>
      <c r="Y39" s="6"/>
      <c r="Z39" s="6"/>
      <c r="AA39" s="6"/>
      <c r="AB39" s="16">
        <v>7</v>
      </c>
      <c r="AC39" s="6">
        <v>1</v>
      </c>
      <c r="AD39" s="6"/>
      <c r="AE39" s="6"/>
      <c r="AF39" s="16">
        <v>2</v>
      </c>
      <c r="AG39" s="21"/>
      <c r="AH39" s="12">
        <f t="shared" si="0"/>
        <v>4869</v>
      </c>
      <c r="AI39" s="13">
        <f t="shared" si="1"/>
        <v>975</v>
      </c>
      <c r="AJ39" s="6">
        <f t="shared" si="4"/>
        <v>0.2</v>
      </c>
      <c r="AK39" s="21">
        <f t="shared" si="2"/>
        <v>2.02</v>
      </c>
    </row>
    <row r="40" spans="1:37" ht="13.5">
      <c r="A40" s="16">
        <f t="shared" si="3"/>
        <v>31</v>
      </c>
      <c r="B40" t="s">
        <v>123</v>
      </c>
      <c r="C40">
        <v>2655</v>
      </c>
      <c r="D40">
        <v>5</v>
      </c>
      <c r="E40">
        <v>20</v>
      </c>
      <c r="F40" s="16"/>
      <c r="G40" s="11">
        <v>2764</v>
      </c>
      <c r="H40" s="21">
        <v>3339</v>
      </c>
      <c r="J40">
        <v>31</v>
      </c>
      <c r="K40" s="16"/>
      <c r="L40" s="6"/>
      <c r="M40" s="6"/>
      <c r="N40" s="16"/>
      <c r="O40" s="6"/>
      <c r="P40" s="6"/>
      <c r="Q40" s="38"/>
      <c r="R40" s="14"/>
      <c r="S40" s="14"/>
      <c r="T40" s="16">
        <v>1</v>
      </c>
      <c r="U40" s="6"/>
      <c r="V40" s="6"/>
      <c r="W40" s="6"/>
      <c r="X40" s="16">
        <v>1</v>
      </c>
      <c r="Y40" s="6"/>
      <c r="Z40" s="6"/>
      <c r="AA40" s="6"/>
      <c r="AB40" s="16">
        <v>7</v>
      </c>
      <c r="AC40" s="6">
        <v>1</v>
      </c>
      <c r="AD40" s="6"/>
      <c r="AE40" s="6"/>
      <c r="AF40" s="16">
        <v>2</v>
      </c>
      <c r="AG40" s="21"/>
      <c r="AH40" s="12">
        <f t="shared" si="0"/>
        <v>4869</v>
      </c>
      <c r="AI40" s="13">
        <f t="shared" si="1"/>
        <v>975</v>
      </c>
      <c r="AJ40" s="6">
        <f t="shared" si="4"/>
        <v>0.2</v>
      </c>
      <c r="AK40" s="21">
        <f t="shared" si="2"/>
        <v>1.83</v>
      </c>
    </row>
    <row r="41" spans="1:37" s="4" customFormat="1" ht="13.5">
      <c r="A41" s="34">
        <f t="shared" si="3"/>
        <v>32</v>
      </c>
      <c r="B41" s="4" t="s">
        <v>124</v>
      </c>
      <c r="C41" s="4">
        <v>2500</v>
      </c>
      <c r="D41" s="4">
        <v>2</v>
      </c>
      <c r="E41" s="4">
        <v>20</v>
      </c>
      <c r="F41" s="34"/>
      <c r="G41" s="4">
        <v>2994</v>
      </c>
      <c r="H41" s="41">
        <v>3779</v>
      </c>
      <c r="I41" s="4" t="s">
        <v>125</v>
      </c>
      <c r="J41" s="4">
        <v>32</v>
      </c>
      <c r="K41" s="34"/>
      <c r="L41" s="7"/>
      <c r="M41" s="7"/>
      <c r="N41" s="34"/>
      <c r="O41" s="7"/>
      <c r="P41" s="7"/>
      <c r="Q41" s="38"/>
      <c r="R41" s="14"/>
      <c r="S41" s="14"/>
      <c r="T41" s="34">
        <v>1</v>
      </c>
      <c r="U41" s="7"/>
      <c r="V41" s="7"/>
      <c r="W41" s="7"/>
      <c r="X41" s="34">
        <v>1</v>
      </c>
      <c r="Y41" s="7"/>
      <c r="Z41" s="7"/>
      <c r="AA41" s="7"/>
      <c r="AB41" s="34">
        <v>7</v>
      </c>
      <c r="AC41" s="7">
        <v>1</v>
      </c>
      <c r="AD41" s="7"/>
      <c r="AE41" s="7"/>
      <c r="AF41" s="34">
        <v>3</v>
      </c>
      <c r="AG41" s="41"/>
      <c r="AH41" s="12">
        <f t="shared" si="0"/>
        <v>6869</v>
      </c>
      <c r="AI41" s="13">
        <f t="shared" si="1"/>
        <v>1175</v>
      </c>
      <c r="AJ41" s="7">
        <f t="shared" si="4"/>
        <v>0.17</v>
      </c>
      <c r="AK41" s="41">
        <f t="shared" si="2"/>
        <v>2.75</v>
      </c>
    </row>
    <row r="42" spans="1:37" s="1" customFormat="1" ht="13.5">
      <c r="A42" s="37">
        <f t="shared" si="3"/>
        <v>33</v>
      </c>
      <c r="B42" s="1" t="s">
        <v>108</v>
      </c>
      <c r="C42" s="1">
        <v>35000</v>
      </c>
      <c r="D42" s="1">
        <v>100</v>
      </c>
      <c r="E42" s="1">
        <v>1</v>
      </c>
      <c r="F42" s="37"/>
      <c r="G42" s="1">
        <v>3339</v>
      </c>
      <c r="H42" s="40">
        <v>4269</v>
      </c>
      <c r="I42" s="1" t="s">
        <v>27</v>
      </c>
      <c r="J42" s="1">
        <v>33</v>
      </c>
      <c r="K42" s="37"/>
      <c r="L42" s="10"/>
      <c r="M42" s="10"/>
      <c r="N42" s="37"/>
      <c r="O42" s="10"/>
      <c r="P42" s="10"/>
      <c r="Q42" s="38"/>
      <c r="R42" s="14"/>
      <c r="S42" s="14"/>
      <c r="T42" s="37">
        <v>1</v>
      </c>
      <c r="U42" s="10"/>
      <c r="V42" s="10"/>
      <c r="W42" s="10"/>
      <c r="X42" s="37">
        <v>1</v>
      </c>
      <c r="Y42" s="10"/>
      <c r="Z42" s="10"/>
      <c r="AA42" s="10"/>
      <c r="AB42" s="37">
        <v>7</v>
      </c>
      <c r="AC42" s="10">
        <v>1</v>
      </c>
      <c r="AD42" s="10"/>
      <c r="AE42" s="10"/>
      <c r="AF42" s="37">
        <v>2</v>
      </c>
      <c r="AG42" s="40">
        <v>1</v>
      </c>
      <c r="AH42" s="12">
        <f t="shared" si="0"/>
        <v>6869</v>
      </c>
      <c r="AI42" s="13">
        <f t="shared" si="1"/>
        <v>1365</v>
      </c>
      <c r="AJ42" s="10">
        <f t="shared" si="4"/>
        <v>0.2</v>
      </c>
      <c r="AK42" s="40">
        <f t="shared" si="2"/>
        <v>0.2</v>
      </c>
    </row>
    <row r="43" spans="1:37" ht="13.5">
      <c r="A43" s="16">
        <f t="shared" si="3"/>
        <v>34</v>
      </c>
      <c r="B43" t="s">
        <v>126</v>
      </c>
      <c r="C43">
        <v>5000</v>
      </c>
      <c r="D43">
        <v>5</v>
      </c>
      <c r="E43" s="66">
        <v>40</v>
      </c>
      <c r="F43" s="67"/>
      <c r="G43" s="11">
        <v>3851</v>
      </c>
      <c r="H43" s="21">
        <v>4904</v>
      </c>
      <c r="J43">
        <v>34</v>
      </c>
      <c r="K43" s="16"/>
      <c r="L43" s="6"/>
      <c r="M43" s="6"/>
      <c r="N43" s="16"/>
      <c r="O43" s="6"/>
      <c r="P43" s="6"/>
      <c r="Q43" s="38"/>
      <c r="R43" s="14"/>
      <c r="S43" s="14"/>
      <c r="T43" s="16">
        <v>1</v>
      </c>
      <c r="U43" s="6"/>
      <c r="V43" s="6"/>
      <c r="W43" s="6"/>
      <c r="X43" s="16">
        <v>1</v>
      </c>
      <c r="Y43" s="6"/>
      <c r="Z43" s="6"/>
      <c r="AA43" s="6"/>
      <c r="AB43" s="16">
        <v>7</v>
      </c>
      <c r="AC43" s="11">
        <v>1</v>
      </c>
      <c r="AD43" s="6"/>
      <c r="AE43" s="6"/>
      <c r="AF43" s="16">
        <v>1</v>
      </c>
      <c r="AG43" s="21">
        <v>2</v>
      </c>
      <c r="AH43" s="12">
        <f t="shared" si="0"/>
        <v>6869</v>
      </c>
      <c r="AI43" s="13">
        <f t="shared" si="1"/>
        <v>1555</v>
      </c>
      <c r="AJ43" s="6">
        <f t="shared" si="4"/>
        <v>0.23</v>
      </c>
      <c r="AK43" s="21">
        <f t="shared" si="2"/>
        <v>1.37</v>
      </c>
    </row>
    <row r="44" spans="1:37" s="2" customFormat="1" ht="14.25" thickBot="1">
      <c r="A44" s="68">
        <f t="shared" si="3"/>
        <v>35</v>
      </c>
      <c r="B44" s="69" t="s">
        <v>127</v>
      </c>
      <c r="C44" s="69">
        <v>7000</v>
      </c>
      <c r="D44" s="69">
        <v>10</v>
      </c>
      <c r="E44" s="69">
        <v>40</v>
      </c>
      <c r="F44" s="68"/>
      <c r="G44" s="69">
        <v>3991</v>
      </c>
      <c r="H44" s="77">
        <v>5806</v>
      </c>
      <c r="I44" s="69" t="s">
        <v>25</v>
      </c>
      <c r="J44" s="69">
        <v>35</v>
      </c>
      <c r="K44" s="68"/>
      <c r="L44" s="69"/>
      <c r="M44" s="69"/>
      <c r="N44" s="68"/>
      <c r="O44" s="69"/>
      <c r="P44" s="69"/>
      <c r="Q44" s="70"/>
      <c r="R44" s="71"/>
      <c r="S44" s="71"/>
      <c r="T44" s="68">
        <v>1</v>
      </c>
      <c r="U44" s="69"/>
      <c r="V44" s="69"/>
      <c r="W44" s="69"/>
      <c r="X44" s="68">
        <v>1</v>
      </c>
      <c r="Y44" s="69"/>
      <c r="Z44" s="69"/>
      <c r="AA44" s="69"/>
      <c r="AB44" s="68">
        <v>11</v>
      </c>
      <c r="AC44" s="69">
        <v>1</v>
      </c>
      <c r="AD44" s="69"/>
      <c r="AE44" s="69"/>
      <c r="AF44" s="68"/>
      <c r="AG44" s="77">
        <v>4</v>
      </c>
      <c r="AH44" s="75">
        <f t="shared" si="0"/>
        <v>9169</v>
      </c>
      <c r="AI44" s="76">
        <f t="shared" si="1"/>
        <v>2335</v>
      </c>
      <c r="AJ44" s="69">
        <f t="shared" si="4"/>
        <v>0.25</v>
      </c>
      <c r="AK44" s="77">
        <f t="shared" si="2"/>
        <v>1.31</v>
      </c>
    </row>
    <row r="45" spans="1:37" ht="13.5">
      <c r="A45" s="16">
        <f t="shared" si="3"/>
        <v>36</v>
      </c>
      <c r="B45" t="s">
        <v>128</v>
      </c>
      <c r="C45">
        <v>10000</v>
      </c>
      <c r="D45">
        <v>15</v>
      </c>
      <c r="E45" s="66">
        <v>40</v>
      </c>
      <c r="F45" s="67">
        <v>5</v>
      </c>
      <c r="G45" s="11">
        <v>3829</v>
      </c>
      <c r="H45" s="21">
        <v>6926</v>
      </c>
      <c r="J45">
        <v>36</v>
      </c>
      <c r="K45" s="16"/>
      <c r="L45" s="6"/>
      <c r="M45" s="6"/>
      <c r="N45" s="16"/>
      <c r="O45" s="6"/>
      <c r="P45" s="6"/>
      <c r="Q45" s="38"/>
      <c r="R45" s="14"/>
      <c r="S45" s="14"/>
      <c r="T45" s="16">
        <v>1</v>
      </c>
      <c r="U45" s="6"/>
      <c r="V45" s="6"/>
      <c r="W45" s="6"/>
      <c r="X45" s="16">
        <v>1</v>
      </c>
      <c r="Y45" s="6"/>
      <c r="Z45" s="6"/>
      <c r="AA45" s="6"/>
      <c r="AB45" s="16">
        <v>9</v>
      </c>
      <c r="AC45" s="6">
        <v>13</v>
      </c>
      <c r="AD45" s="6"/>
      <c r="AE45" s="6"/>
      <c r="AF45" s="16"/>
      <c r="AG45" s="21">
        <v>4</v>
      </c>
      <c r="AH45" s="12">
        <f t="shared" si="0"/>
        <v>11119</v>
      </c>
      <c r="AI45" s="13">
        <f t="shared" si="1"/>
        <v>3735</v>
      </c>
      <c r="AJ45" s="6">
        <f t="shared" si="4"/>
        <v>0.34</v>
      </c>
      <c r="AK45" s="21">
        <f t="shared" si="2"/>
        <v>1.11</v>
      </c>
    </row>
    <row r="46" spans="1:37" ht="13.5">
      <c r="A46" s="16">
        <f t="shared" si="3"/>
        <v>37</v>
      </c>
      <c r="B46" t="s">
        <v>129</v>
      </c>
      <c r="C46">
        <v>15000</v>
      </c>
      <c r="D46">
        <v>20</v>
      </c>
      <c r="E46" s="66">
        <v>40</v>
      </c>
      <c r="F46" s="67"/>
      <c r="G46" s="11">
        <v>3193</v>
      </c>
      <c r="H46" s="21">
        <v>8978</v>
      </c>
      <c r="J46">
        <v>37</v>
      </c>
      <c r="K46" s="16"/>
      <c r="L46" s="6"/>
      <c r="M46" s="6"/>
      <c r="N46" s="16"/>
      <c r="O46" s="6"/>
      <c r="P46" s="6"/>
      <c r="Q46" s="38"/>
      <c r="R46" s="14"/>
      <c r="S46" s="14"/>
      <c r="T46" s="16">
        <v>3</v>
      </c>
      <c r="U46" s="6"/>
      <c r="V46" s="6"/>
      <c r="W46" s="6"/>
      <c r="X46" s="16">
        <v>1</v>
      </c>
      <c r="Y46" s="6"/>
      <c r="Z46" s="6"/>
      <c r="AA46" s="6"/>
      <c r="AB46" s="16">
        <v>9</v>
      </c>
      <c r="AC46" s="6">
        <v>13</v>
      </c>
      <c r="AD46" s="6"/>
      <c r="AE46" s="6"/>
      <c r="AF46" s="16"/>
      <c r="AG46" s="21">
        <v>6</v>
      </c>
      <c r="AH46" s="12">
        <f t="shared" si="0"/>
        <v>15169</v>
      </c>
      <c r="AI46" s="13">
        <f t="shared" si="1"/>
        <v>4615</v>
      </c>
      <c r="AJ46" s="6">
        <f t="shared" si="4"/>
        <v>0.3</v>
      </c>
      <c r="AK46" s="21">
        <f t="shared" si="2"/>
        <v>1.01</v>
      </c>
    </row>
    <row r="47" spans="1:37" ht="13.5">
      <c r="A47" s="16">
        <f t="shared" si="3"/>
        <v>38</v>
      </c>
      <c r="B47" t="s">
        <v>130</v>
      </c>
      <c r="C47">
        <v>20000</v>
      </c>
      <c r="D47">
        <v>25</v>
      </c>
      <c r="E47" s="66">
        <v>40</v>
      </c>
      <c r="F47" s="67">
        <v>1</v>
      </c>
      <c r="G47" s="11">
        <v>5001</v>
      </c>
      <c r="H47" s="21">
        <v>9953</v>
      </c>
      <c r="J47">
        <v>38</v>
      </c>
      <c r="K47" s="16"/>
      <c r="L47" s="6"/>
      <c r="M47" s="6"/>
      <c r="N47" s="16"/>
      <c r="O47" s="6"/>
      <c r="P47" s="6"/>
      <c r="Q47" s="38"/>
      <c r="R47" s="14"/>
      <c r="S47" s="14"/>
      <c r="T47" s="16">
        <v>3</v>
      </c>
      <c r="U47" s="6"/>
      <c r="V47" s="6"/>
      <c r="W47" s="6"/>
      <c r="X47" s="16">
        <v>1</v>
      </c>
      <c r="Y47" s="6"/>
      <c r="Z47" s="6"/>
      <c r="AA47" s="6"/>
      <c r="AB47" s="16">
        <v>9</v>
      </c>
      <c r="AC47" s="11">
        <v>13</v>
      </c>
      <c r="AD47" s="6"/>
      <c r="AE47" s="6"/>
      <c r="AF47" s="16"/>
      <c r="AG47" s="21">
        <v>9</v>
      </c>
      <c r="AH47" s="12">
        <f t="shared" si="0"/>
        <v>21169</v>
      </c>
      <c r="AI47" s="13">
        <f t="shared" si="1"/>
        <v>5785</v>
      </c>
      <c r="AJ47" s="6">
        <f t="shared" si="4"/>
        <v>0.27</v>
      </c>
      <c r="AK47" s="21">
        <f t="shared" si="2"/>
        <v>1.06</v>
      </c>
    </row>
    <row r="48" spans="1:37" ht="14.25" thickBot="1">
      <c r="A48" s="19">
        <f t="shared" si="3"/>
        <v>39</v>
      </c>
      <c r="B48" s="20" t="s">
        <v>131</v>
      </c>
      <c r="C48" s="20">
        <v>25001</v>
      </c>
      <c r="D48" s="20">
        <v>30</v>
      </c>
      <c r="E48" s="20">
        <v>60</v>
      </c>
      <c r="F48" s="19">
        <v>24</v>
      </c>
      <c r="G48" s="20">
        <v>4477</v>
      </c>
      <c r="H48" s="23">
        <v>11632</v>
      </c>
      <c r="I48" s="20"/>
      <c r="J48" s="20">
        <v>39</v>
      </c>
      <c r="K48" s="19"/>
      <c r="L48" s="20"/>
      <c r="M48" s="20"/>
      <c r="N48" s="19"/>
      <c r="O48" s="20"/>
      <c r="P48" s="20"/>
      <c r="Q48" s="58"/>
      <c r="R48" s="59"/>
      <c r="S48" s="59"/>
      <c r="T48" s="19">
        <v>7</v>
      </c>
      <c r="U48" s="20"/>
      <c r="V48" s="20"/>
      <c r="W48" s="20"/>
      <c r="X48" s="19">
        <v>1</v>
      </c>
      <c r="Y48" s="20"/>
      <c r="Z48" s="20"/>
      <c r="AA48" s="20"/>
      <c r="AB48" s="19">
        <v>9</v>
      </c>
      <c r="AC48" s="20">
        <v>13</v>
      </c>
      <c r="AD48" s="20"/>
      <c r="AE48" s="20"/>
      <c r="AF48" s="19"/>
      <c r="AG48" s="23">
        <v>12</v>
      </c>
      <c r="AH48" s="39">
        <f t="shared" si="0"/>
        <v>27269</v>
      </c>
      <c r="AI48" s="33">
        <f t="shared" si="1"/>
        <v>7155</v>
      </c>
      <c r="AJ48" s="20">
        <f t="shared" si="4"/>
        <v>0.26</v>
      </c>
      <c r="AK48" s="23">
        <f t="shared" si="2"/>
        <v>1.09</v>
      </c>
    </row>
    <row r="49" ht="14.25" thickTop="1"/>
    <row r="50" ht="14.25" thickBot="1">
      <c r="B50" t="s">
        <v>141</v>
      </c>
    </row>
    <row r="51" ht="13.5">
      <c r="B51" s="81" t="s">
        <v>142</v>
      </c>
    </row>
    <row r="52" ht="13.5">
      <c r="B52" s="82"/>
    </row>
    <row r="53" ht="13.5">
      <c r="B53" s="82"/>
    </row>
    <row r="54" ht="13.5">
      <c r="B54" s="82"/>
    </row>
    <row r="55" ht="13.5">
      <c r="B55" s="82"/>
    </row>
    <row r="56" ht="13.5">
      <c r="B56" s="82"/>
    </row>
    <row r="57" ht="13.5">
      <c r="B57" s="82"/>
    </row>
    <row r="58" ht="14.25" thickBot="1">
      <c r="B58" s="83"/>
    </row>
  </sheetData>
  <mergeCells count="1">
    <mergeCell ref="B51:B58"/>
  </mergeCells>
  <printOptions gridLines="1"/>
  <pageMargins left="0.7874015748031497" right="0.7874015748031497" top="0.984251968503937" bottom="0.984251968503937" header="0.5118110236220472" footer="0.5118110236220472"/>
  <pageSetup blackAndWhite="1"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flashelementtd@gmail.com </Manager>
  <Company/>
  <HyperlinkBase>http://elementtd.blog90.fc2.com/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Flash Element TD LOG SHEET JA</dc:title>
  <dc:subject/>
  <dc:creator>flashelementtd@gmail.com </dc:creator>
  <cp:keywords/>
  <dc:description>Flash Element TDの記録、分析用ワークシートです。
GFDLライセンスにしておこうかと思います。</dc:description>
  <cp:lastModifiedBy> </cp:lastModifiedBy>
  <cp:lastPrinted>2007-01-26T14:57:07Z</cp:lastPrinted>
  <dcterms:created xsi:type="dcterms:W3CDTF">2007-01-24T16:13:18Z</dcterms:created>
  <dcterms:modified xsi:type="dcterms:W3CDTF">2007-03-16T03:50:10Z</dcterms:modified>
  <cp:category/>
  <cp:version/>
  <cp:contentType/>
  <cp:contentStatus/>
</cp:coreProperties>
</file>